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2" firstSheet="24" activeTab="27"/>
  </bookViews>
  <sheets>
    <sheet name="1.2023年高新区一般公共预算收支情况总表" sheetId="31" r:id="rId1"/>
    <sheet name="2.2023年高新区一般公共预算收支平衡表" sheetId="4" r:id="rId2"/>
    <sheet name="3.2024年高新区一般公共预算收入执行情况表" sheetId="5" r:id="rId3"/>
    <sheet name="4.2023年高新区一般公共预算支出预算表" sheetId="6" r:id="rId4"/>
    <sheet name="5.2024年高新区一般公共预算支出预算总表" sheetId="9" r:id="rId5"/>
    <sheet name="6.2023年高新区一般公共预算支出预算明细表" sheetId="7" r:id="rId6"/>
    <sheet name="7.2024年高新区一般公共预算基本支出预算" sheetId="8" r:id="rId7"/>
    <sheet name="8.2024年市对高新区税收返还和转移支付预算表" sheetId="32" r:id="rId8"/>
    <sheet name="9.2024年高新区一般公共预算“三公”经费预算汇总表" sheetId="33" r:id="rId9"/>
    <sheet name="10.2023年市对高新区税收返还和转移支付预算表" sheetId="34" r:id="rId10"/>
    <sheet name="11.2024年高新区基本建设支出预算表" sheetId="35" r:id="rId11"/>
    <sheet name="12.2023年和2024年高新区政府一般债务余额情况表" sheetId="10" r:id="rId12"/>
    <sheet name="13.2023年和2024年政府一般债务 分地区限额余额情况" sheetId="36" r:id="rId13"/>
    <sheet name="14.2024年高新区政府性基金收支预算总表" sheetId="14" r:id="rId14"/>
    <sheet name="15.2023年高新区基金收支预算平衡表" sheetId="37" r:id="rId15"/>
    <sheet name="16.2024年高新区政府性基金收入预算表" sheetId="15" r:id="rId16"/>
    <sheet name="17.2024年高新区政府性基金支出预算表" sheetId="16" r:id="rId17"/>
    <sheet name="18.2024年高新区政府性基金支出预算明细表" sheetId="17" r:id="rId18"/>
    <sheet name="19.2023年市对高新区政府性基金转移支付预算表" sheetId="38" r:id="rId19"/>
    <sheet name="20.2023年市高新区政府性基金转移支付预算表（分地区）" sheetId="39" r:id="rId20"/>
    <sheet name="21.2023年和2024年高新区政府专项债务余额情况表" sheetId="18" r:id="rId21"/>
    <sheet name="22.2023年和2024年政府专项债务 分地区限额余额情况表" sheetId="40" r:id="rId22"/>
    <sheet name="23.2024年高新区国有资本经营收支预算总表" sheetId="41" r:id="rId23"/>
    <sheet name="24.2024年高新区国有资本经营收支预算平衡表" sheetId="19" r:id="rId24"/>
    <sheet name="25.2024年高新区国有资本收入预算表" sheetId="23" r:id="rId25"/>
    <sheet name="26.2024年高新区国有资本支出预算表" sheetId="24" r:id="rId26"/>
    <sheet name="27.2024年高新区社会保险基金收支预算总表" sheetId="29" r:id="rId27"/>
    <sheet name="28.2024年高新区社会保险基金结余预算表" sheetId="30" r:id="rId28"/>
  </sheets>
  <definedNames>
    <definedName name="_xlnm._FilterDatabase" localSheetId="5" hidden="1">'6.2023年高新区一般公共预算支出预算明细表'!$A$4:$G$4</definedName>
    <definedName name="_xlnm.Print_Area" localSheetId="14">'15.2023年高新区基金收支预算平衡表'!$A$1:$D$12</definedName>
    <definedName name="_xlnm.Print_Area" localSheetId="22">'23.2024年高新区国有资本经营收支预算总表'!$A$2:$D$31</definedName>
    <definedName name="_xlnm.Print_Area" localSheetId="26">'27.2024年高新区社会保险基金收支预算总表'!$A$1:$D$60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<sst xmlns="http://schemas.openxmlformats.org/spreadsheetml/2006/main" count="1450" uniqueCount="1166">
  <si>
    <t>表一</t>
  </si>
  <si>
    <t>2024年高新区一般公共预算收支情况总表</t>
  </si>
  <si>
    <t>单位：万元</t>
  </si>
  <si>
    <t>项   目</t>
  </si>
  <si>
    <t>收入预算数</t>
  </si>
  <si>
    <t>支出预算数</t>
  </si>
  <si>
    <t>收入</t>
  </si>
  <si>
    <t>支出</t>
  </si>
  <si>
    <t xml:space="preserve">  税收收入</t>
  </si>
  <si>
    <t>一般公共服务支出</t>
  </si>
  <si>
    <t xml:space="preserve">    增值税</t>
  </si>
  <si>
    <t>公共安全支出</t>
  </si>
  <si>
    <t xml:space="preserve">    企业所得税</t>
  </si>
  <si>
    <t>教育支出</t>
  </si>
  <si>
    <t xml:space="preserve">    企业所得税退税</t>
  </si>
  <si>
    <t>科学技术支出</t>
  </si>
  <si>
    <t xml:space="preserve">    个人所得税</t>
  </si>
  <si>
    <t>文化旅游体育与传媒支出</t>
  </si>
  <si>
    <t xml:space="preserve">    资源税</t>
  </si>
  <si>
    <t>社会保障和就业支出</t>
  </si>
  <si>
    <t xml:space="preserve">    城市维护建设税</t>
  </si>
  <si>
    <t>卫生健康支出</t>
  </si>
  <si>
    <t xml:space="preserve">    房产税</t>
  </si>
  <si>
    <t>节能环保支出</t>
  </si>
  <si>
    <t xml:space="preserve">    印花税</t>
  </si>
  <si>
    <t>城乡社区支出</t>
  </si>
  <si>
    <t xml:space="preserve">    城镇土地使用税</t>
  </si>
  <si>
    <t>农林水支出</t>
  </si>
  <si>
    <t xml:space="preserve">    土地增值税</t>
  </si>
  <si>
    <t>交通运输支出</t>
  </si>
  <si>
    <t xml:space="preserve">    车船税</t>
  </si>
  <si>
    <t>资源勘探工业信息等支出</t>
  </si>
  <si>
    <t xml:space="preserve">    耕地占用税</t>
  </si>
  <si>
    <t>商业服务业等支出</t>
  </si>
  <si>
    <t xml:space="preserve">    契税</t>
  </si>
  <si>
    <t>金融支出</t>
  </si>
  <si>
    <t xml:space="preserve">    烟叶税及其他税收收入</t>
  </si>
  <si>
    <t>自然资源海洋气象等支出</t>
  </si>
  <si>
    <t xml:space="preserve">    环境保护税</t>
  </si>
  <si>
    <t>住房保障支出</t>
  </si>
  <si>
    <t xml:space="preserve">  非税收入</t>
  </si>
  <si>
    <t>粮食物资储备支出</t>
  </si>
  <si>
    <t xml:space="preserve">    专项收入</t>
  </si>
  <si>
    <t>灾害防治及应急管理支出</t>
  </si>
  <si>
    <t xml:space="preserve">    行政事业性收费收入</t>
  </si>
  <si>
    <t>预备费</t>
  </si>
  <si>
    <t xml:space="preserve">    罚没收入</t>
  </si>
  <si>
    <t>债务付息支出</t>
  </si>
  <si>
    <t xml:space="preserve">    国有资本经营收入</t>
  </si>
  <si>
    <t>债务发行费用支出</t>
  </si>
  <si>
    <t xml:space="preserve">    国有资源（资产）有偿使用收入</t>
  </si>
  <si>
    <t>其他支出</t>
  </si>
  <si>
    <t xml:space="preserve">    捐赠收入</t>
  </si>
  <si>
    <t xml:space="preserve">    政府住房基金收入</t>
  </si>
  <si>
    <t xml:space="preserve">    其他收入</t>
  </si>
  <si>
    <t>上级补助收入</t>
  </si>
  <si>
    <t>上解上级支出</t>
  </si>
  <si>
    <t>返还性收入</t>
  </si>
  <si>
    <t>调出资金</t>
  </si>
  <si>
    <t>一般性转移支付收入</t>
  </si>
  <si>
    <t>安排预算稳定调节基金</t>
  </si>
  <si>
    <t>专项转移支付收入</t>
  </si>
  <si>
    <t>补充预算周转金</t>
  </si>
  <si>
    <t>上年结余收入</t>
  </si>
  <si>
    <t>年终结余</t>
  </si>
  <si>
    <t>地方政府一般债务转贷收入</t>
  </si>
  <si>
    <t>地方政府一般债务还本支出</t>
  </si>
  <si>
    <t>调入资金</t>
  </si>
  <si>
    <t>动用预算稳定调节基金</t>
  </si>
  <si>
    <t>收入总计</t>
  </si>
  <si>
    <t>支出总计</t>
  </si>
  <si>
    <t>表二</t>
  </si>
  <si>
    <t>2024年高新区一般公共预算收支平衡表</t>
  </si>
  <si>
    <t>项  目</t>
  </si>
  <si>
    <t>区本级收入</t>
  </si>
  <si>
    <t>区本级支出</t>
  </si>
  <si>
    <t>上级专项转移支付用于区本级支出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</si>
  <si>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</si>
  <si>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</si>
  <si>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</si>
  <si>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</si>
  <si>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</si>
  <si>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</si>
  <si>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</si>
  <si>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</si>
  <si>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表三</t>
  </si>
  <si>
    <t>2024年高新区一般公共预算收入执行情况表</t>
  </si>
  <si>
    <t>2023年执行数</t>
  </si>
  <si>
    <t>2024年预算数</t>
  </si>
  <si>
    <t>比上年增长%
（可比口径）</t>
  </si>
  <si>
    <t>税收收入</t>
  </si>
  <si>
    <t>增值税</t>
  </si>
  <si>
    <t>企业所得税</t>
  </si>
  <si>
    <t>个人所得税</t>
  </si>
  <si>
    <t>非税收入</t>
  </si>
  <si>
    <t>专项收入</t>
  </si>
  <si>
    <t>行政事业性收费收入</t>
  </si>
  <si>
    <t>罚没收入</t>
  </si>
  <si>
    <t>国有资源(资产)有偿使用收入</t>
  </si>
  <si>
    <t>政府住房基金收入</t>
  </si>
  <si>
    <t>其他收入</t>
  </si>
  <si>
    <t>合   计</t>
  </si>
  <si>
    <t>表四</t>
  </si>
  <si>
    <t>2024年高新区一般公共预算支出预算表</t>
  </si>
  <si>
    <t>项目</t>
  </si>
  <si>
    <t>2023年财力安排支出</t>
  </si>
  <si>
    <t>2023年调整预算数</t>
  </si>
  <si>
    <t>2023年
执行数</t>
  </si>
  <si>
    <t>2024年
预算数</t>
  </si>
  <si>
    <t>国防支出</t>
  </si>
  <si>
    <t>债务还本支出</t>
  </si>
  <si>
    <t>合计</t>
  </si>
  <si>
    <t>表五</t>
  </si>
  <si>
    <t>2024年高新区一般公共预算支出预算总表</t>
  </si>
  <si>
    <t>科 目</t>
  </si>
  <si>
    <t>合 计</t>
  </si>
  <si>
    <t>当年财力安排支出</t>
  </si>
  <si>
    <t>上级专项转移支付安排支出</t>
  </si>
  <si>
    <t>粮油物资储备支出</t>
  </si>
  <si>
    <t>合  计</t>
  </si>
  <si>
    <t>表六</t>
  </si>
  <si>
    <t>2024年高新区一般公共预算支出预算明细表</t>
  </si>
  <si>
    <t>单位:万元</t>
  </si>
  <si>
    <t>基本支出</t>
  </si>
  <si>
    <t>项目支出</t>
  </si>
  <si>
    <t xml:space="preserve">  人大事务</t>
  </si>
  <si>
    <t xml:space="preserve">    行政运行（人大事务）</t>
  </si>
  <si>
    <t xml:space="preserve">    一般行政管理事务（人大事务）</t>
  </si>
  <si>
    <t xml:space="preserve">    机关服务（人大事务）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</si>
  <si>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</si>
  <si>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</si>
  <si>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</si>
  <si>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</si>
  <si>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</si>
  <si>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其他人大事务支出</t>
  </si>
  <si>
    <t xml:space="preserve">  政协事务</t>
  </si>
  <si>
    <t xml:space="preserve">    行政运行（政协事务）</t>
  </si>
  <si>
    <t xml:space="preserve">    一般行政管理事务（政协事务）</t>
  </si>
  <si>
    <t xml:space="preserve">    机关服务（政协事务）</t>
  </si>
  <si>
    <t xml:space="preserve">    政协会议</t>
  </si>
  <si>
    <t xml:space="preserve">    事业运行（政协事务）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</si>
  <si>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</si>
  <si>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</si>
  <si>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</si>
  <si>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</si>
  <si>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</si>
  <si>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</si>
  <si>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</si>
  <si>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</si>
  <si>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</si>
  <si>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</si>
  <si>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</si>
  <si>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</si>
  <si>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</si>
  <si>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</si>
  <si>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</si>
  <si>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</si>
  <si>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</si>
  <si>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</si>
  <si>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一般行政管理事务（统计信息事务）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</si>
  <si>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</si>
  <si>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</si>
  <si>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</si>
  <si>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</si>
  <si>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</si>
  <si>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</si>
  <si>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</si>
  <si>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</si>
  <si>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</si>
  <si>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财政国库业务</t>
  </si>
  <si>
    <t xml:space="preserve">    财政监察</t>
  </si>
  <si>
    <t xml:space="preserve">    信息化建设（财政事务）</t>
  </si>
  <si>
    <t xml:space="preserve">    事业运行（财政事务）</t>
  </si>
  <si>
    <t xml:space="preserve">    其他财政事务支出</t>
  </si>
  <si>
    <t xml:space="preserve">  审计事务</t>
  </si>
  <si>
    <t xml:space="preserve">    行政运行（审计事务）</t>
  </si>
  <si>
    <t xml:space="preserve">    审计业务</t>
  </si>
  <si>
    <t xml:space="preserve">    事业运行（审计事务）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</si>
  <si>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</si>
  <si>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</si>
  <si>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</si>
  <si>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  大案要案查处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</si>
  <si>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</si>
  <si>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</si>
  <si>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</si>
  <si>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</si>
  <si>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</si>
  <si>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</si>
  <si>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其他商贸事务支出</t>
  </si>
  <si>
    <t xml:space="preserve">  知识产权事务</t>
  </si>
  <si>
    <t xml:space="preserve">    行政运行（知识产权事务）</t>
  </si>
  <si>
    <t xml:space="preserve">    专利执法</t>
  </si>
  <si>
    <t xml:space="preserve">    其他知识产权事务支出</t>
  </si>
  <si>
    <t xml:space="preserve">  民族事务</t>
  </si>
  <si>
    <t xml:space="preserve">    行政运行（民族事务）</t>
  </si>
  <si>
    <t xml:space="preserve">    一般行政管理事务（民族事务）</t>
  </si>
  <si>
    <t xml:space="preserve">    民族工作专项</t>
  </si>
  <si>
    <t xml:space="preserve">    事业运行（民族事务）</t>
  </si>
  <si>
    <t xml:space="preserve">  档案事务</t>
  </si>
  <si>
    <t xml:space="preserve">    行政运行（档案事务）</t>
  </si>
  <si>
    <t xml:space="preserve">    档案馆</t>
  </si>
  <si>
    <t xml:space="preserve">  民主党派及工商联事务</t>
  </si>
  <si>
    <t xml:space="preserve">    行政运行（民主党派及工商联事务）</t>
  </si>
  <si>
    <t xml:space="preserve">    一般行政管理事务（民主党派及工商联事务）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</si>
  <si>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</si>
  <si>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</si>
  <si>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</si>
  <si>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</si>
  <si>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</si>
  <si>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</si>
  <si>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</si>
  <si>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</si>
  <si>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  机关服务（党委办公厅（室）及相关机构事务）</t>
  </si>
  <si>
    <t xml:space="preserve">    专项业务（党委办公厅（室）及相关机构事务）</t>
  </si>
  <si>
    <t xml:space="preserve">    事业运行（党委办公厅（室）及相关机构事务）</t>
  </si>
  <si>
    <t xml:space="preserve">    其他党委办公厅（室）及相关机构事务支出</t>
  </si>
  <si>
    <t xml:space="preserve">  组织事务</t>
  </si>
  <si>
    <t xml:space="preserve">    行政运行（组织事务）</t>
  </si>
  <si>
    <t xml:space="preserve">    一般行政管理事务（组织事务）</t>
  </si>
  <si>
    <t xml:space="preserve">    公务员事务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</si>
  <si>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</si>
  <si>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</si>
  <si>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</si>
  <si>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</si>
  <si>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一般行政管理事务（宣传事务）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</si>
  <si>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</si>
  <si>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</si>
  <si>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</si>
  <si>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</si>
  <si>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一般行政管理事务（统战事务）</t>
  </si>
  <si>
    <t xml:space="preserve">    宗教事务</t>
  </si>
  <si>
    <t xml:space="preserve">    其他统战事务支出</t>
  </si>
  <si>
    <t xml:space="preserve">  其他共产党事务支出</t>
  </si>
  <si>
    <t xml:space="preserve">    行政运行（其他共产党事务支出）</t>
  </si>
  <si>
    <t xml:space="preserve">    一般行政管理事务（其他共产党事务支出）</t>
  </si>
  <si>
    <t xml:space="preserve">    其他共产党事务支出（其他共产党事务支出）</t>
  </si>
  <si>
    <t xml:space="preserve">  市场监督管理事务</t>
  </si>
  <si>
    <t xml:space="preserve">    行政运行</t>
  </si>
  <si>
    <t xml:space="preserve">    一般行政管理事务</t>
  </si>
  <si>
    <t xml:space="preserve">    机关服务</t>
  </si>
  <si>
    <t xml:space="preserve">    市场监督管理专项</t>
  </si>
  <si>
    <t xml:space="preserve">    市场监管执法</t>
  </si>
  <si>
    <t xml:space="preserve">    消费者权益保护</t>
  </si>
  <si>
    <t xml:space="preserve">    信息化建设</t>
  </si>
  <si>
    <t xml:space="preserve">    市场监督管理技术支持</t>
  </si>
  <si>
    <t xml:space="preserve">    药品事务</t>
  </si>
  <si>
    <t xml:space="preserve">    医疗器械事务</t>
  </si>
  <si>
    <t xml:space="preserve">    化妆品事务</t>
  </si>
  <si>
    <t xml:space="preserve">    事业运行</t>
  </si>
  <si>
    <t xml:space="preserve">    其他市场监督管理事务</t>
  </si>
  <si>
    <t xml:space="preserve">  信访事务</t>
  </si>
  <si>
    <t xml:space="preserve">    信访业务</t>
  </si>
  <si>
    <t xml:space="preserve">    其他信访事物支出</t>
  </si>
  <si>
    <t xml:space="preserve">  其他一般公共服务支出</t>
  </si>
  <si>
    <t xml:space="preserve">    国家赔偿费用支出</t>
  </si>
  <si>
    <t xml:space="preserve">    其他一般公共服务支出</t>
  </si>
  <si>
    <t xml:space="preserve">  公安</t>
  </si>
  <si>
    <t xml:space="preserve">    行政运行（公安）</t>
  </si>
  <si>
    <t xml:space="preserve">    一般行政管理事务（公安）</t>
  </si>
  <si>
    <t xml:space="preserve">    机关服务（公安）</t>
  </si>
  <si>
    <t xml:space="preserve">    信息化建设（公安）</t>
  </si>
  <si>
    <t xml:space="preserve">    执法办案</t>
  </si>
  <si>
    <t xml:space="preserve">    特别业务</t>
  </si>
  <si>
    <t xml:space="preserve">    其他公安支出</t>
  </si>
  <si>
    <t xml:space="preserve">  检察</t>
  </si>
  <si>
    <t xml:space="preserve">    行政运行（检察）</t>
  </si>
  <si>
    <t xml:space="preserve">    一般行政管理事务（检察）</t>
  </si>
  <si>
    <t xml:space="preserve">    检察监督</t>
  </si>
  <si>
    <t xml:space="preserve">    事业运行（检察）</t>
  </si>
  <si>
    <t xml:space="preserve">    其他检察支出</t>
  </si>
  <si>
    <t xml:space="preserve">  法院</t>
  </si>
  <si>
    <t xml:space="preserve">    行政运行（法院）</t>
  </si>
  <si>
    <t xml:space="preserve">    一般行政管理事务（法院）</t>
  </si>
  <si>
    <t xml:space="preserve">    案件审判</t>
  </si>
  <si>
    <t xml:space="preserve">    案件执行</t>
  </si>
  <si>
    <t xml:space="preserve">    “两庭”建设</t>
  </si>
  <si>
    <t xml:space="preserve">    事业运行（法院）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</si>
  <si>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</si>
  <si>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</si>
  <si>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</si>
  <si>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</si>
  <si>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</si>
  <si>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</si>
  <si>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</si>
  <si>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仲裁</t>
  </si>
  <si>
    <t xml:space="preserve">    社区矫正</t>
  </si>
  <si>
    <t xml:space="preserve">    法制建设</t>
  </si>
  <si>
    <t xml:space="preserve">    事业运行（司法）</t>
  </si>
  <si>
    <t xml:space="preserve">    其他司法支出</t>
  </si>
  <si>
    <t xml:space="preserve">  监狱</t>
  </si>
  <si>
    <t xml:space="preserve">    行政运行（监狱）</t>
  </si>
  <si>
    <t xml:space="preserve">    一般行政管理事务（监狱）</t>
  </si>
  <si>
    <t xml:space="preserve">    犯人改造</t>
  </si>
  <si>
    <t xml:space="preserve">    其他监狱支出</t>
  </si>
  <si>
    <t xml:space="preserve">  强制隔离戒毒</t>
  </si>
  <si>
    <t xml:space="preserve">    行政运行（强制隔离戒毒）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</si>
  <si>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</si>
  <si>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</si>
  <si>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</si>
  <si>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国家保密</t>
  </si>
  <si>
    <t xml:space="preserve">    行政运行（国家保密）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</si>
  <si>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保密技术</t>
    </r>
  </si>
  <si>
    <t>其他公共安全支出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</si>
  <si>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</si>
  <si>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</si>
  <si>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</si>
  <si>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机关服务（教育管理事务）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</si>
  <si>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</si>
  <si>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</si>
  <si>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</si>
  <si>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</si>
  <si>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</si>
  <si>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</si>
  <si>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</si>
  <si>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</si>
  <si>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</si>
  <si>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</si>
  <si>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</si>
  <si>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</si>
  <si>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</si>
  <si>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</si>
  <si>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</si>
  <si>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成人中等教育</t>
  </si>
  <si>
    <t xml:space="preserve">  广播电视教育</t>
  </si>
  <si>
    <t xml:space="preserve">    教育电视台</t>
  </si>
  <si>
    <t xml:space="preserve">    其他广播电视教育支出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</si>
  <si>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</si>
  <si>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</si>
  <si>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</si>
  <si>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</si>
  <si>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</si>
  <si>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</si>
  <si>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</si>
  <si>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城市中小学教学设施（教育费附加安排的支出）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</si>
  <si>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</si>
  <si>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</si>
  <si>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</si>
  <si>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</si>
  <si>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</si>
  <si>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</si>
  <si>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 xml:space="preserve">    其他科学技术管理事务支出</t>
  </si>
  <si>
    <t xml:space="preserve">  基础研究</t>
  </si>
  <si>
    <t xml:space="preserve">    其他基础研究支出</t>
  </si>
  <si>
    <t xml:space="preserve">  应用研究</t>
  </si>
  <si>
    <t xml:space="preserve">    机构运行（应用研究）</t>
  </si>
  <si>
    <t xml:space="preserve">    社会公益研究</t>
  </si>
  <si>
    <t xml:space="preserve">  技术研究与开发</t>
  </si>
  <si>
    <t xml:space="preserve">    机构运行（技术研究与开发）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</si>
  <si>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</si>
  <si>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</si>
  <si>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</si>
  <si>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机构运行（科技条件与服务）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</si>
  <si>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</si>
  <si>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</si>
  <si>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</si>
  <si>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</si>
  <si>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科学技术普及</t>
  </si>
  <si>
    <t xml:space="preserve">    机构运行（科学技术普及）</t>
  </si>
  <si>
    <t xml:space="preserve">    科普活动</t>
  </si>
  <si>
    <t xml:space="preserve">    青少年科技活动</t>
  </si>
  <si>
    <t xml:space="preserve">    其他科学技术普及支出</t>
  </si>
  <si>
    <t xml:space="preserve">  其他科学技术支出</t>
  </si>
  <si>
    <t xml:space="preserve">    其他科学技术支出</t>
  </si>
  <si>
    <t xml:space="preserve">  文化和旅游</t>
  </si>
  <si>
    <t xml:space="preserve">    行政运行（文化）</t>
  </si>
  <si>
    <t xml:space="preserve">    一般行政管理事务（文化）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</si>
  <si>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</si>
  <si>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</si>
  <si>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</si>
  <si>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</si>
  <si>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</si>
  <si>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</si>
  <si>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</si>
  <si>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</si>
  <si>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</si>
  <si>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</si>
  <si>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</si>
  <si>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</si>
  <si>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行政运行（文物）</t>
  </si>
  <si>
    <t xml:space="preserve">    文物保护</t>
  </si>
  <si>
    <t xml:space="preserve">    博物馆</t>
  </si>
  <si>
    <t xml:space="preserve">  体育</t>
  </si>
  <si>
    <t xml:space="preserve">    行政运行（体育）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</si>
  <si>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</si>
  <si>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</si>
  <si>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</si>
  <si>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</si>
  <si>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</si>
  <si>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</si>
  <si>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</si>
  <si>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其他新闻出版电影支出</t>
  </si>
  <si>
    <t xml:space="preserve">  广播电视</t>
  </si>
  <si>
    <t xml:space="preserve">    其他广播电视支出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</si>
  <si>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</si>
  <si>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</si>
  <si>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</si>
  <si>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综合业务管理</t>
  </si>
  <si>
    <t xml:space="preserve">    社会保险业务管理事务</t>
  </si>
  <si>
    <t xml:space="preserve">    信息化建设（人力资源和社会保障管理事务）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</si>
  <si>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</si>
  <si>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</si>
  <si>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</si>
  <si>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</si>
  <si>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</si>
  <si>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</si>
  <si>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一般行政管理事务（民政管理事务）</t>
  </si>
  <si>
    <t xml:space="preserve">    民间组织管理</t>
  </si>
  <si>
    <t xml:space="preserve">    行政区划和地名管理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</si>
  <si>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基层政权建设和社区治理</t>
    </r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</si>
  <si>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</si>
  <si>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</si>
  <si>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</si>
  <si>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</si>
  <si>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</si>
  <si>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</si>
  <si>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</si>
  <si>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</si>
  <si>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</si>
  <si>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</si>
  <si>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</si>
  <si>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</si>
  <si>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</si>
  <si>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</si>
  <si>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</si>
  <si>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</si>
  <si>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公益岗位补贴</t>
    </r>
  </si>
  <si>
    <t xml:space="preserve">    其他就业补助支出</t>
  </si>
  <si>
    <t xml:space="preserve">  抚恤</t>
  </si>
  <si>
    <t xml:space="preserve">    死亡抚恤</t>
  </si>
  <si>
    <t xml:space="preserve">    优抚事业单位支出</t>
  </si>
  <si>
    <t xml:space="preserve">    其他优抚支出</t>
  </si>
  <si>
    <t xml:space="preserve">  退役安置</t>
  </si>
  <si>
    <t xml:space="preserve">    退役士兵安置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</si>
  <si>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</si>
  <si>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</si>
  <si>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</si>
  <si>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</si>
  <si>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</si>
  <si>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</si>
  <si>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</si>
  <si>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</si>
  <si>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</si>
  <si>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</si>
  <si>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</si>
  <si>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</si>
  <si>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残疾人体育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</si>
  <si>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残疾人生活和护理补贴</t>
    </r>
  </si>
  <si>
    <t xml:space="preserve">    其他残疾人事业支出</t>
  </si>
  <si>
    <t xml:space="preserve">  红十字事业</t>
  </si>
  <si>
    <t xml:space="preserve">    行政运行（红十字事业）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</si>
  <si>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</si>
  <si>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</si>
  <si>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</si>
  <si>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</si>
  <si>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</si>
  <si>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</si>
  <si>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</si>
  <si>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 特困人员救助供养</t>
  </si>
  <si>
    <t xml:space="preserve">    城市特困人员救助供养支出</t>
  </si>
  <si>
    <t xml:space="preserve">    农村特困人员救助供养支出</t>
  </si>
  <si>
    <t xml:space="preserve"> 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</si>
  <si>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</si>
  <si>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</si>
  <si>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</si>
  <si>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</si>
  <si>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</si>
  <si>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</si>
  <si>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  部队供应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</si>
  <si>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</si>
  <si>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</si>
  <si>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</si>
  <si>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</si>
  <si>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</si>
  <si>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</si>
  <si>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</si>
  <si>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</si>
  <si>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</si>
  <si>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其他专科医院</t>
  </si>
  <si>
    <t xml:space="preserve">    其他公立医院支出</t>
  </si>
  <si>
    <t xml:space="preserve">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</si>
  <si>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</si>
  <si>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</si>
  <si>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</si>
  <si>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</si>
  <si>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</si>
  <si>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</si>
  <si>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</si>
  <si>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</si>
  <si>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采供血机构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</si>
  <si>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</si>
  <si>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</si>
  <si>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</si>
  <si>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</si>
  <si>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</si>
  <si>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</si>
  <si>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</si>
  <si>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</si>
  <si>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</si>
  <si>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</si>
  <si>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公务员医疗</t>
    </r>
  </si>
  <si>
    <t xml:space="preserve">    其他行政事业单位医疗支出</t>
  </si>
  <si>
    <t xml:space="preserve"> 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</si>
  <si>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</si>
  <si>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</si>
  <si>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</si>
  <si>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</si>
  <si>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</si>
  <si>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</si>
  <si>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</si>
  <si>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</si>
  <si>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</si>
  <si>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</si>
  <si>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</si>
  <si>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</si>
  <si>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</si>
  <si>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</si>
  <si>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</si>
  <si>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</si>
  <si>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</si>
  <si>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生态环境保护行政许可</t>
  </si>
  <si>
    <t xml:space="preserve">    其他环境保护管理事务支出</t>
  </si>
  <si>
    <t xml:space="preserve">  污染防治</t>
  </si>
  <si>
    <t xml:space="preserve">    大气</t>
  </si>
  <si>
    <t xml:space="preserve">    其他污染防治支出</t>
  </si>
  <si>
    <t xml:space="preserve">  能源节约利用</t>
  </si>
  <si>
    <t xml:space="preserve">    能源节约利用</t>
  </si>
  <si>
    <t xml:space="preserve">  污染减排</t>
  </si>
  <si>
    <t xml:space="preserve">    生态环境监测与信息</t>
  </si>
  <si>
    <t xml:space="preserve">    生态环境执法监察</t>
  </si>
  <si>
    <t xml:space="preserve">  能源管理事务</t>
  </si>
  <si>
    <t xml:space="preserve">    农村电网建设</t>
  </si>
  <si>
    <t xml:space="preserve">  城乡社区管理事务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</si>
  <si>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</si>
  <si>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</si>
  <si>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</si>
  <si>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</si>
  <si>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</si>
  <si>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</si>
  <si>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</si>
  <si>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</si>
  <si>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</si>
  <si>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</si>
  <si>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</si>
  <si>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</si>
  <si>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</si>
  <si>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</si>
  <si>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</si>
  <si>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</si>
  <si>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</si>
  <si>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</si>
  <si>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农业农村</t>
  </si>
  <si>
    <t xml:space="preserve">    行政运行（农业农村）</t>
  </si>
  <si>
    <t xml:space="preserve">    一般行政管理事务（农业农村）</t>
  </si>
  <si>
    <t xml:space="preserve">    事业运行（农业农村）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</si>
  <si>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</si>
  <si>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</si>
  <si>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</si>
  <si>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</si>
  <si>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</si>
  <si>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</si>
  <si>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防灾救灾</t>
  </si>
  <si>
    <t xml:space="preserve">    农业生产支持补贴</t>
  </si>
  <si>
    <t xml:space="preserve">    农产品加工与促销</t>
  </si>
  <si>
    <t xml:space="preserve">    农业资源保护修复与利用</t>
  </si>
  <si>
    <t xml:space="preserve">    其他农业农村支出</t>
  </si>
  <si>
    <t xml:space="preserve">  林业和草原</t>
  </si>
  <si>
    <t xml:space="preserve">    行政运行（林业）</t>
  </si>
  <si>
    <t xml:space="preserve">    一般行政管理事务（林业）</t>
  </si>
  <si>
    <t xml:space="preserve">    森林培育（林业）</t>
  </si>
  <si>
    <t xml:space="preserve">    技术推广与转化</t>
  </si>
  <si>
    <t xml:space="preserve">    森林资源管理</t>
  </si>
  <si>
    <t xml:space="preserve">    动植物保护</t>
  </si>
  <si>
    <t xml:space="preserve">    湿地保护</t>
  </si>
  <si>
    <t xml:space="preserve">    执法与监督</t>
  </si>
  <si>
    <t xml:space="preserve">    防灾减灾</t>
  </si>
  <si>
    <t xml:space="preserve">    行业业务管理</t>
  </si>
  <si>
    <t xml:space="preserve">    其他林业和草原支出</t>
  </si>
  <si>
    <t xml:space="preserve">  水利</t>
  </si>
  <si>
    <t xml:space="preserve">    行政运行（水利）</t>
  </si>
  <si>
    <t xml:space="preserve">    一般行政管理事务（水利）</t>
  </si>
  <si>
    <t xml:space="preserve">    水利行业业务管理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</si>
  <si>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</si>
  <si>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</si>
  <si>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</si>
  <si>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水土保持（水利）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</si>
  <si>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</si>
  <si>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</si>
  <si>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</si>
  <si>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</si>
  <si>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</si>
  <si>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江河湖库水系综合整治</t>
  </si>
  <si>
    <t xml:space="preserve">    水利建设移民支出</t>
  </si>
  <si>
    <t xml:space="preserve">    其他水利支出</t>
  </si>
  <si>
    <t xml:space="preserve">  南水北调</t>
  </si>
  <si>
    <t xml:space="preserve">    一般行政管理事务（南水北调）</t>
  </si>
  <si>
    <t xml:space="preserve">    其他南水北调支出</t>
  </si>
  <si>
    <t xml:space="preserve">  扶贫</t>
  </si>
  <si>
    <t xml:space="preserve">    行政运行（扶贫）</t>
  </si>
  <si>
    <t xml:space="preserve">    一般行政管理事务（扶贫）</t>
  </si>
  <si>
    <t xml:space="preserve">    扶贫事业机构</t>
  </si>
  <si>
    <t xml:space="preserve">    其他扶贫支出</t>
  </si>
  <si>
    <t xml:space="preserve">  农村综合改革</t>
  </si>
  <si>
    <t xml:space="preserve">     对村级公益事业建设的补助</t>
  </si>
  <si>
    <t xml:space="preserve">     国有农场办社会职能改革补助</t>
  </si>
  <si>
    <t xml:space="preserve">     对村民委员会和村党支部的补助</t>
  </si>
  <si>
    <t xml:space="preserve">     对村集体经济组织的补助</t>
  </si>
  <si>
    <t xml:space="preserve">     农村综合改革示范试点补助</t>
  </si>
  <si>
    <t xml:space="preserve">     其他农村综合改革支出</t>
  </si>
  <si>
    <t xml:space="preserve">  普惠金融发展支出</t>
  </si>
  <si>
    <t xml:space="preserve">    其他普惠金融发展支出</t>
  </si>
  <si>
    <t xml:space="preserve">  其他农林水支出</t>
  </si>
  <si>
    <t xml:space="preserve">    其他农林水支出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</si>
  <si>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</si>
  <si>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</si>
  <si>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</si>
  <si>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公路建设</t>
  </si>
  <si>
    <t xml:space="preserve">    公路养护（公路水路运输）</t>
  </si>
  <si>
    <t xml:space="preserve">    公路和运输安全</t>
  </si>
  <si>
    <t xml:space="preserve">    公路运输管理</t>
  </si>
  <si>
    <t xml:space="preserve">    其他公路水路运输</t>
  </si>
  <si>
    <t xml:space="preserve">  邮政业支出</t>
  </si>
  <si>
    <t xml:space="preserve">    一般行政管理事务（邮政业支出）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</si>
  <si>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</si>
  <si>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</si>
  <si>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</si>
  <si>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  一般行政管理事务（资源勘探开发）</t>
  </si>
  <si>
    <t xml:space="preserve">    煤炭勘探开采和洗选</t>
  </si>
  <si>
    <t xml:space="preserve">    其他资源勘探业支出</t>
  </si>
  <si>
    <t xml:space="preserve">  制造业</t>
  </si>
  <si>
    <t xml:space="preserve">    一般行政管理事务（制造业）</t>
  </si>
  <si>
    <t xml:space="preserve">    其他制造业支出</t>
  </si>
  <si>
    <t xml:space="preserve">  工业和信息产业监管</t>
  </si>
  <si>
    <t xml:space="preserve">    行政运行（工业和信息产业监管）</t>
  </si>
  <si>
    <t xml:space="preserve">    一般行政管理事务（工业和信息产业监管）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</si>
  <si>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</si>
  <si>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</si>
  <si>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</si>
  <si>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  行政运行（国有资产监管）</t>
  </si>
  <si>
    <t xml:space="preserve">    一般行政管理事务（国有资产监管）</t>
  </si>
  <si>
    <t xml:space="preserve">    其他国有资产监管支出</t>
  </si>
  <si>
    <t xml:space="preserve">  支持中小企业发展和管理支出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</si>
  <si>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</si>
  <si>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</si>
  <si>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</si>
  <si>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</si>
  <si>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行政运行（商业流通事务）</t>
  </si>
  <si>
    <t xml:space="preserve">    一般行政管理事务（商业流通事务）</t>
  </si>
  <si>
    <t xml:space="preserve">    事业运行（商业流通事务）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</si>
  <si>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</si>
  <si>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</si>
  <si>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</si>
  <si>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其他商业服务业等支出</t>
  </si>
  <si>
    <t xml:space="preserve">  其他金融支出</t>
  </si>
  <si>
    <t xml:space="preserve">    其他金融支出</t>
  </si>
  <si>
    <t xml:space="preserve">  自然资源事务</t>
  </si>
  <si>
    <t xml:space="preserve">    行政运行（国土资源事务）</t>
  </si>
  <si>
    <t xml:space="preserve">    一般行政管理事务（国土资源事务）</t>
  </si>
  <si>
    <t xml:space="preserve">    事业运行（国土资源事务）</t>
  </si>
  <si>
    <t xml:space="preserve">  测绘事务</t>
  </si>
  <si>
    <t xml:space="preserve">    行政运行（测绘事务）</t>
  </si>
  <si>
    <t xml:space="preserve">  气象事务</t>
  </si>
  <si>
    <t xml:space="preserve">    气象服务</t>
  </si>
  <si>
    <t xml:space="preserve">    其他气象事务支出</t>
  </si>
  <si>
    <t xml:space="preserve">  保障性安居工程支出</t>
  </si>
  <si>
    <t xml:space="preserve">    棚户区改造</t>
  </si>
  <si>
    <t xml:space="preserve">    公共租赁住房</t>
  </si>
  <si>
    <t xml:space="preserve">  住房改革支出</t>
  </si>
  <si>
    <t xml:space="preserve">    住房公积金</t>
  </si>
  <si>
    <t xml:space="preserve">  城乡社区住宅</t>
  </si>
  <si>
    <t xml:space="preserve">    住房公积金管理</t>
  </si>
  <si>
    <t xml:space="preserve">    其他城乡社区住宅支出</t>
  </si>
  <si>
    <t xml:space="preserve">  粮油事务</t>
  </si>
  <si>
    <t xml:space="preserve">    行政运行（粮油事务）</t>
  </si>
  <si>
    <t xml:space="preserve">    一般行政管理事务（粮油事务）</t>
  </si>
  <si>
    <t xml:space="preserve">    粮食信息统计</t>
  </si>
  <si>
    <t xml:space="preserve">    粮食专项业务活动</t>
  </si>
  <si>
    <t xml:space="preserve">    事业运行（粮油事务）</t>
  </si>
  <si>
    <t xml:space="preserve">    其他粮油事务支出</t>
  </si>
  <si>
    <t xml:space="preserve">  物资事务</t>
  </si>
  <si>
    <t xml:space="preserve">    行政运行（物资事务）</t>
  </si>
  <si>
    <t xml:space="preserve">  粮油储备</t>
  </si>
  <si>
    <t xml:space="preserve">    储备粮油补贴</t>
  </si>
  <si>
    <t xml:space="preserve">  应急管理事务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</si>
  <si>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行政运行</t>
    </r>
  </si>
  <si>
    <t xml:space="preserve">    安全监管</t>
  </si>
  <si>
    <t xml:space="preserve">    应急救援</t>
  </si>
  <si>
    <t xml:space="preserve">    其他应急管理支出</t>
  </si>
  <si>
    <t xml:space="preserve">  地震事务</t>
  </si>
  <si>
    <t xml:space="preserve">    地震事业机构</t>
  </si>
  <si>
    <t xml:space="preserve">    其他地震事务支出</t>
  </si>
  <si>
    <t xml:space="preserve">  年初预留</t>
  </si>
  <si>
    <t xml:space="preserve">  其他支出</t>
  </si>
  <si>
    <t xml:space="preserve">  地方政府一般债务还本支出</t>
  </si>
  <si>
    <t xml:space="preserve">  地方政府一般债务付息支出</t>
  </si>
  <si>
    <t xml:space="preserve">  地方政府一般债务发行费用支出</t>
  </si>
  <si>
    <t>备注：部分项目总数与分项加和数略有差异，主要是四舍五入因素所致。</t>
  </si>
  <si>
    <t>表七</t>
  </si>
  <si>
    <t>2024年高新区一般公共预算基本支出预算（按政府预算支出经济分类科目）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</si>
  <si>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</si>
  <si>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</si>
  <si>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</si>
  <si>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</si>
  <si>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其他工资福利支出</t>
    </r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</si>
  <si>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</si>
  <si>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</si>
  <si>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</si>
  <si>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</si>
  <si>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</si>
  <si>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</si>
  <si>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</si>
  <si>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</si>
  <si>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</si>
  <si>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</si>
  <si>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</si>
  <si>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</si>
  <si>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</si>
  <si>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</si>
  <si>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>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</si>
  <si>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</si>
  <si>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</si>
  <si>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</si>
  <si>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其他对个人和家庭的补助</t>
  </si>
  <si>
    <r>
      <rPr>
        <sz val="12"/>
        <rFont val="宋体"/>
        <charset val="134"/>
      </rPr>
      <t>备注：按照《财政部关于印发&lt;支出经济分类科目改革方案&gt;的通知</t>
    </r>
    <r>
      <rPr>
        <sz val="12"/>
        <rFont val="宋体"/>
        <charset val="134"/>
      </rPr>
      <t>》（财预〔</t>
    </r>
    <r>
      <rPr>
        <sz val="12"/>
        <rFont val="宋体"/>
        <charset val="134"/>
      </rPr>
      <t>2017</t>
    </r>
    <r>
      <rPr>
        <sz val="12"/>
        <rFont val="宋体"/>
        <charset val="134"/>
      </rPr>
      <t>〕</t>
    </r>
    <r>
      <rPr>
        <sz val="12"/>
        <rFont val="宋体"/>
        <charset val="134"/>
      </rPr>
      <t>98号）要求，从2018年起对政府预算均按政府预算支出经济分类科目编制预算。</t>
    </r>
  </si>
  <si>
    <t>表八</t>
  </si>
  <si>
    <t>2024年市对高新区税收返还和转移支付预算表</t>
  </si>
  <si>
    <t>上级对我区税收返还和转移支付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</si>
  <si>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</si>
  <si>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</si>
  <si>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</si>
  <si>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</si>
  <si>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</si>
  <si>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</si>
  <si>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</si>
  <si>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</si>
  <si>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</si>
  <si>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</si>
  <si>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</si>
  <si>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</si>
  <si>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</si>
  <si>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</si>
  <si>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</si>
  <si>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</si>
  <si>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</si>
  <si>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</si>
  <si>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</si>
  <si>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</si>
  <si>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欠发达地区转移支付收入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</si>
  <si>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</si>
  <si>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</si>
  <si>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</si>
  <si>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</si>
  <si>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</si>
  <si>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</si>
  <si>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</si>
  <si>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</si>
  <si>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</si>
  <si>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</si>
  <si>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</si>
  <si>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</si>
  <si>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</si>
  <si>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</si>
  <si>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</si>
  <si>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</si>
  <si>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</si>
  <si>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</si>
  <si>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</si>
  <si>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</si>
  <si>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</si>
  <si>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</si>
  <si>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</si>
  <si>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</si>
  <si>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</si>
  <si>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</si>
  <si>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</si>
  <si>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</si>
  <si>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</si>
  <si>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</si>
  <si>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</si>
  <si>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</si>
  <si>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</si>
  <si>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</si>
  <si>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</si>
  <si>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</si>
  <si>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</si>
  <si>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</si>
  <si>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</si>
  <si>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</si>
  <si>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</si>
  <si>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</si>
  <si>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</si>
  <si>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</si>
  <si>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表九</t>
  </si>
  <si>
    <t>2024年高新区一般公共预算“三公”经费预算汇总表</t>
  </si>
  <si>
    <t>项    目</t>
  </si>
  <si>
    <t>2023年财政拨款预算安排数</t>
  </si>
  <si>
    <t>2024年财政拨款预算安排数</t>
  </si>
  <si>
    <t>较上年预算增长%</t>
  </si>
  <si>
    <t>“三公经费”合计</t>
  </si>
  <si>
    <t>公务用车购置及运行费</t>
  </si>
  <si>
    <t xml:space="preserve"> 其中： 公务用车运行维护费</t>
  </si>
  <si>
    <t xml:space="preserve">        公务用车辆购置</t>
  </si>
  <si>
    <t xml:space="preserve">备注：1.本表“三公”经费包括基本支出和项目支出安排的“三公”经费，表七中仅为基本支出安排的“三公经费”，两者口径不同。
      2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
    </t>
  </si>
  <si>
    <t>表十</t>
  </si>
  <si>
    <t>2024年市对高新区一般公共预算税收返还和转移支付预算表（分地区）</t>
  </si>
  <si>
    <t>市县</t>
  </si>
  <si>
    <t>税收返还</t>
  </si>
  <si>
    <t>一般性转移支付</t>
  </si>
  <si>
    <t>专项转移支付</t>
  </si>
  <si>
    <t xml:space="preserve">  高新区</t>
  </si>
  <si>
    <t>表十一</t>
  </si>
  <si>
    <t>2024年高新区基本建设支出预算表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</si>
  <si>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</si>
  <si>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</si>
  <si>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</si>
  <si>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</si>
  <si>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</si>
  <si>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</si>
  <si>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七、卫生健康支出</t>
  </si>
  <si>
    <t>八、农林水支出</t>
  </si>
  <si>
    <t>九、资源勘探信息等支出</t>
  </si>
  <si>
    <t>十、城乡社区支出</t>
  </si>
  <si>
    <t>十一、其他支出</t>
  </si>
  <si>
    <t>高新区基本建设支出合计</t>
  </si>
  <si>
    <t>表十二</t>
  </si>
  <si>
    <t>2023年和2024年高新区政府一般债务余额情况表</t>
  </si>
  <si>
    <t>预算数</t>
  </si>
  <si>
    <t>执行数</t>
  </si>
  <si>
    <t>一、2022年末政府一般债务限额</t>
  </si>
  <si>
    <t>二、2022年末政府一般债务余额实际数</t>
  </si>
  <si>
    <t>三、2023年末政府一般债务限额</t>
  </si>
  <si>
    <t>四、2023年政府一般债务接受转贷额</t>
  </si>
  <si>
    <t>五、2023年政府一般债务还本额</t>
  </si>
  <si>
    <t>六、2023年末政府一般债务余额执行数</t>
  </si>
  <si>
    <t>七、2023年提前下达政府一般债务新增限额</t>
  </si>
  <si>
    <t>表十三</t>
  </si>
  <si>
    <t>2023年和2024年政府一般债务
分地区限额余额情况表</t>
  </si>
  <si>
    <t>地   区</t>
  </si>
  <si>
    <t>2023年末限额</t>
  </si>
  <si>
    <t>2023年末余额预计执行数</t>
  </si>
  <si>
    <t>提前下达2024年新增限额</t>
  </si>
  <si>
    <t xml:space="preserve">         高新区</t>
  </si>
  <si>
    <t>表十四</t>
  </si>
  <si>
    <t>2024年高新区政府性基金收支预算总表</t>
  </si>
  <si>
    <t>港口建设费收入</t>
  </si>
  <si>
    <t>文化体育与传媒支出</t>
  </si>
  <si>
    <t>新型墙体材料专项基金收入</t>
  </si>
  <si>
    <t xml:space="preserve">  国家电影事业发展专项资金安排的支出</t>
  </si>
  <si>
    <t>国家电影事业发展专项资金收入</t>
  </si>
  <si>
    <t>城市公用事业附加收入</t>
  </si>
  <si>
    <t xml:space="preserve">  大中型水库移民后期扶持基金支出</t>
  </si>
  <si>
    <t>国有土地收益基金收入</t>
  </si>
  <si>
    <t xml:space="preserve">  小型水库移民扶助基金安排的支出</t>
  </si>
  <si>
    <t>农业土地开发资金收入</t>
  </si>
  <si>
    <t>国有土地使用权出让收入</t>
  </si>
  <si>
    <t xml:space="preserve">  国有土地使用权出让收入安排的支出</t>
  </si>
  <si>
    <t>大中型水库库区基金收入</t>
  </si>
  <si>
    <t xml:space="preserve">  国有土地收益基金收入安排的支出</t>
  </si>
  <si>
    <t>彩票公益金收入</t>
  </si>
  <si>
    <t xml:space="preserve">  农业土地开发资金安排的支出</t>
  </si>
  <si>
    <t>城市基础设施配套费收入</t>
  </si>
  <si>
    <t xml:space="preserve">  城市基础设施配套费安排的支出</t>
  </si>
  <si>
    <t>小型水库移民扶助基金收入</t>
  </si>
  <si>
    <t xml:space="preserve">  棚户区改造专项债券专项债券收入安排的支出</t>
  </si>
  <si>
    <t>重大水利工程建设基金收入</t>
  </si>
  <si>
    <t>车辆通行费</t>
  </si>
  <si>
    <t xml:space="preserve">  大中型水库库区基金安排的支出</t>
  </si>
  <si>
    <t>污水处理费收入</t>
  </si>
  <si>
    <t xml:space="preserve">  国家重大水利工程建设基金安排的支出</t>
  </si>
  <si>
    <t>彩票发行机构和彩票销售机构的业务费用</t>
  </si>
  <si>
    <t>其他政府性基金收入</t>
  </si>
  <si>
    <t xml:space="preserve">  车辆通行费安排的支出</t>
  </si>
  <si>
    <t xml:space="preserve">    农网还贷资金支出</t>
  </si>
  <si>
    <t xml:space="preserve">    金融调控支出</t>
  </si>
  <si>
    <t xml:space="preserve">  其他政府性基金安排的支出</t>
  </si>
  <si>
    <t xml:space="preserve">  彩票公益金安排的支出</t>
  </si>
  <si>
    <t xml:space="preserve">  彩票发行销售机构业务费安排的支出</t>
  </si>
  <si>
    <t>本年收入合计</t>
  </si>
  <si>
    <t>本年支出合计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</si>
  <si>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</si>
  <si>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</si>
  <si>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</si>
  <si>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</si>
  <si>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</si>
  <si>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</si>
  <si>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</si>
  <si>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</si>
  <si>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</t>
  </si>
  <si>
    <t xml:space="preserve">  调入资金</t>
  </si>
  <si>
    <t xml:space="preserve"> 调出资金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</si>
  <si>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</si>
  <si>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</si>
  <si>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</si>
  <si>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</si>
  <si>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</si>
  <si>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表十五</t>
  </si>
  <si>
    <t>2024年高新区政府性基金收支预算执行情况总表</t>
  </si>
  <si>
    <t>项 目</t>
  </si>
  <si>
    <t>收入执行数</t>
  </si>
  <si>
    <t>支出执行数</t>
  </si>
  <si>
    <t>一、区本级政府性基金收入</t>
  </si>
  <si>
    <t>一、区本级政府性基金支出</t>
  </si>
  <si>
    <t>二、上级补助收入</t>
  </si>
  <si>
    <t>二、补助下级支出</t>
  </si>
  <si>
    <t>三、下级上解收入</t>
  </si>
  <si>
    <t>三、上解上级支出</t>
  </si>
  <si>
    <t>四、调入资金</t>
  </si>
  <si>
    <t>四、调出资金</t>
  </si>
  <si>
    <t>五、上年结余收入</t>
  </si>
  <si>
    <t>五、债务还本支出</t>
  </si>
  <si>
    <t>六、债务转贷收入</t>
  </si>
  <si>
    <t>六、年终结余</t>
  </si>
  <si>
    <t xml:space="preserve">      收入总计</t>
  </si>
  <si>
    <t xml:space="preserve">      支出总计</t>
  </si>
  <si>
    <t>表十六</t>
  </si>
  <si>
    <t>2024年高新区政府性基金收入预算表</t>
  </si>
  <si>
    <t>比上年增长%</t>
  </si>
  <si>
    <t>表十七</t>
  </si>
  <si>
    <t>2024年高新区政府性基金支出预算表</t>
  </si>
  <si>
    <t>2023年初
预算数</t>
  </si>
  <si>
    <t>比上年增长%（可比口径）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</si>
  <si>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国家电影事业发展专项资金安排的支出</t>
    </r>
  </si>
  <si>
    <t xml:space="preserve">  国有土地收益基金安排的支出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</si>
  <si>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农业土地开发资金安排的支出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</si>
  <si>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彩票公益金安排的支出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</si>
  <si>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彩票发行销售机构业务费安排的支出</t>
    </r>
  </si>
  <si>
    <t>专项债务还本支出</t>
  </si>
  <si>
    <t>合      计</t>
  </si>
  <si>
    <t>表十八</t>
  </si>
  <si>
    <t>2024年高新区政府性基金支出预算明细表</t>
  </si>
  <si>
    <t>当年收入
安排数</t>
  </si>
  <si>
    <t>上级补助
收入安排数</t>
  </si>
  <si>
    <t>债务转贷收入安排数</t>
  </si>
  <si>
    <t>一、文化体育与传媒支出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</si>
  <si>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其他国家电影事业发展专项资金安排的支出</t>
    </r>
  </si>
  <si>
    <t>二、社会保障和就业支出</t>
  </si>
  <si>
    <r>
      <rPr>
        <sz val="12"/>
        <rFont val="宋体"/>
        <charset val="134"/>
      </rPr>
      <t xml:space="preserve"> </t>
    </r>
    <r>
      <rPr>
        <sz val="11"/>
        <rFont val="宋体"/>
        <charset val="134"/>
      </rPr>
      <t xml:space="preserve">   移民补助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</si>
  <si>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基础设施建设和经济发展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</si>
  <si>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其他大中型水库移民后扶持基金支出</t>
    </r>
  </si>
  <si>
    <t xml:space="preserve">    基础设施建设和经济发展</t>
  </si>
  <si>
    <t xml:space="preserve">  其他小型水库移民后扶持基金支出</t>
  </si>
  <si>
    <t>二、城乡社区支出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</si>
  <si>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国有土地使用权出让收入安排的支出</t>
    </r>
  </si>
  <si>
    <t xml:space="preserve">    征地和拆迁补偿支出</t>
  </si>
  <si>
    <t xml:space="preserve">    土地开发支出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</si>
  <si>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城市建设支出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</si>
  <si>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补助被耕地农民支出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</si>
  <si>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土地出让业务支出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</si>
  <si>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棚户区改造支出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</si>
  <si>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公共租赁住房支出</t>
    </r>
  </si>
  <si>
    <t xml:space="preserve">    其他国有土地使用权出让收入安排的支出</t>
  </si>
  <si>
    <t xml:space="preserve">  农业土地开发资金收入安排的支出</t>
  </si>
  <si>
    <t xml:space="preserve">  城市基础设施配套费收入安排的支出</t>
  </si>
  <si>
    <t xml:space="preserve">    城市公共设施</t>
  </si>
  <si>
    <t xml:space="preserve">    其他城市基础设施配套费安排的支出</t>
  </si>
  <si>
    <t xml:space="preserve">  棚户区改造专项债券收入安排的支出</t>
  </si>
  <si>
    <t>三、其他支出</t>
  </si>
  <si>
    <t>四、债务付息支出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</si>
  <si>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其他政府性基金债务付息支出</t>
    </r>
  </si>
  <si>
    <t>五、债务发行费用支出</t>
  </si>
  <si>
    <t xml:space="preserve">  土地储备专项债券付息支出</t>
  </si>
  <si>
    <t xml:space="preserve">  棚户区改造专项债券付息支出</t>
  </si>
  <si>
    <t xml:space="preserve">  其他政府性基金债务发行费用支出</t>
  </si>
  <si>
    <t>六、专项债务还本支出</t>
  </si>
  <si>
    <t>表十九</t>
  </si>
  <si>
    <t>2024年市对高新区政府性基金转移支付预算表</t>
  </si>
  <si>
    <t>上级对我区转移支付</t>
  </si>
  <si>
    <t>一、文化旅游体育与传媒支出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</si>
  <si>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</si>
  <si>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</si>
  <si>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</si>
  <si>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</si>
  <si>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</si>
  <si>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九、其他支出</t>
  </si>
  <si>
    <t>表二十</t>
  </si>
  <si>
    <t>2024年市高新区政府性基金转移支付预算表
（分地区）</t>
  </si>
  <si>
    <t>金额</t>
  </si>
  <si>
    <t>表二十一</t>
  </si>
  <si>
    <t>2023年和2024年高新区政府专项债务余额情况表</t>
  </si>
  <si>
    <t>一、2022年末政府专项债务限额</t>
  </si>
  <si>
    <t>二、2022年末政府专项债务余额实际数</t>
  </si>
  <si>
    <t>三、2023年末政府专项债务限额</t>
  </si>
  <si>
    <t>四、2023年政府专项债务接受转贷额</t>
  </si>
  <si>
    <t>五、2023年政府专项债务还本额</t>
  </si>
  <si>
    <t>六、2023年末政府专项债务余额执行数</t>
  </si>
  <si>
    <t>七、2024年提前下达政府专项债务新增限额</t>
  </si>
  <si>
    <t>表二十二</t>
  </si>
  <si>
    <t>2023年和2024年政府专项债务
分地区限额余额情况表</t>
  </si>
  <si>
    <t>提前下达2024年
新增限额</t>
  </si>
  <si>
    <t xml:space="preserve">        高新区</t>
  </si>
  <si>
    <t>表二十三</t>
  </si>
  <si>
    <t>2024年高新区国有资本经营收支预算总表</t>
  </si>
  <si>
    <t>利润收入</t>
  </si>
  <si>
    <t>解决历史遗留问题及改革成本支出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</si>
  <si>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石油石化企业利润收入</t>
    </r>
  </si>
  <si>
    <t xml:space="preserve">  “三供一业”移交补助支出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</si>
  <si>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钢铁企业利润收入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</si>
  <si>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国有企业办职教幼教补助支出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</si>
  <si>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运输企业利润收入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</si>
  <si>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国有企业办公共服务机构移交补助支出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</si>
  <si>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投资服务企业利润收入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</si>
  <si>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国有企业退休人员社会化管理补助支出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</si>
  <si>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贸易企业利润收入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</si>
  <si>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国有企业改革成本支出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</si>
  <si>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建筑施工企业利润收入</t>
    </r>
  </si>
  <si>
    <t>国有企业资本金注入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</si>
  <si>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房地产企业利润收入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</si>
  <si>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国有经济结构调整支出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</si>
  <si>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对外合作企业利润收入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</si>
  <si>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公益性设施投资支出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</si>
  <si>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医药企业利润收入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</si>
  <si>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前瞻性战略性产业发展支出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</si>
  <si>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农林牧渔企业利润收入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</si>
  <si>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生态环境保护支出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</si>
  <si>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地质勘查企业利润收入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</si>
  <si>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支持科技进步支出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</si>
  <si>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教育文化广播企业利润收入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</si>
  <si>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保障国家经济安全支出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</si>
  <si>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科学研究企业利润收入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</si>
  <si>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其他国有企业资本金注入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</si>
  <si>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机关社团所属企业利润收入</t>
    </r>
  </si>
  <si>
    <t>其他国有资本经营预算支出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</si>
  <si>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</si>
  <si>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其他国有资本经营预算支出</t>
    </r>
  </si>
  <si>
    <t>股利、股息收入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</si>
  <si>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国有控股公司股利、股息收入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</si>
  <si>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国有参股公司股利、股息收入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</si>
  <si>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其他国有资本经营预算企业股利、股息收入</t>
    </r>
  </si>
  <si>
    <t>产权转让收入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</si>
  <si>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其他国有资本经营预算企业产权转让收入</t>
    </r>
  </si>
  <si>
    <t>上级专项转移支付收入</t>
  </si>
  <si>
    <t>上年结转收入</t>
  </si>
  <si>
    <t>表二十四</t>
  </si>
  <si>
    <t>2024年高新区国有资本经营收支预算平衡表</t>
  </si>
  <si>
    <t>收入
预算数</t>
  </si>
  <si>
    <t>支出
预算数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</si>
  <si>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</si>
  <si>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</si>
  <si>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</si>
  <si>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</si>
  <si>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</si>
  <si>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</si>
  <si>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</si>
  <si>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</si>
  <si>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</si>
  <si>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</si>
  <si>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</si>
  <si>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</si>
  <si>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</si>
  <si>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</si>
  <si>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</si>
  <si>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</si>
  <si>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</si>
  <si>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</si>
  <si>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</si>
  <si>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</si>
  <si>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</si>
  <si>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</si>
  <si>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</si>
  <si>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</si>
  <si>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</si>
  <si>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</si>
  <si>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其他国有资本经营预算企业利润收入</t>
  </si>
  <si>
    <t>国有控股公司股利、股息收入</t>
  </si>
  <si>
    <t>国有参股公司股利、股息收入</t>
  </si>
  <si>
    <t>其他国有资本经营预算企业股利、股息收入</t>
  </si>
  <si>
    <t>其他国有资本经营预算企业产权转让收入</t>
  </si>
  <si>
    <t>表二十五</t>
  </si>
  <si>
    <t>2024年高新区国有资本经营收入预算表</t>
  </si>
  <si>
    <t xml:space="preserve">  项  目</t>
  </si>
  <si>
    <t>清算收入</t>
  </si>
  <si>
    <t>其他国有资本经营预算收入</t>
  </si>
  <si>
    <t>表二十六</t>
  </si>
  <si>
    <t>2024年高新区国有资本经营支出预算表</t>
  </si>
  <si>
    <t>表二十七</t>
  </si>
  <si>
    <t>2024年高新区社会保险基金收支预算总表</t>
  </si>
  <si>
    <t>企业职工基本养老保险基金收入</t>
  </si>
  <si>
    <t>企业职工基本养老保险基金支出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</si>
  <si>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保险费收入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</si>
  <si>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基本养老金支出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</si>
  <si>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财政补贴收入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</si>
  <si>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医疗补助金支出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</si>
  <si>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利息收入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</si>
  <si>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丧葬抚恤补助支出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</si>
  <si>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其他收入</t>
    </r>
  </si>
  <si>
    <t xml:space="preserve"> 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</si>
  <si>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</si>
  <si>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转移收入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</si>
  <si>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转移支出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</si>
  <si>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委托投资收益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</si>
  <si>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上解上级支出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</si>
  <si>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上级补助收入</t>
    </r>
  </si>
  <si>
    <t>机关事业单位基本养老保险基金收入</t>
  </si>
  <si>
    <t>机关事业单位基本养老保险基金支出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</si>
  <si>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基金财政补助收入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</si>
  <si>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基金利息收入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</si>
  <si>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基金委托投资收益</t>
    </r>
  </si>
  <si>
    <t>城镇职工基本医疗保险基金收入</t>
  </si>
  <si>
    <t>城镇职工基本医疗保险基金支出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</si>
  <si>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统筹基金支出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</si>
  <si>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个人账户基金支出</t>
    </r>
  </si>
  <si>
    <t>城乡居民基本医疗保险基金收入</t>
  </si>
  <si>
    <t>城乡居民基本医疗保险基金支出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</si>
  <si>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基本医疗保险费收入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</si>
  <si>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基本医疗保险待遇支出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</si>
  <si>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大病保险支出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</si>
  <si>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下级上解收入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</si>
  <si>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补助下级支出</t>
    </r>
  </si>
  <si>
    <t>城乡居民基本养老保险基金收入</t>
  </si>
  <si>
    <t>城乡居民基本养老保险基金支出</t>
  </si>
  <si>
    <t xml:space="preserve">   个人缴费收入</t>
  </si>
  <si>
    <t xml:space="preserve">  基础养老金支出</t>
  </si>
  <si>
    <t xml:space="preserve">   委托投资收益</t>
  </si>
  <si>
    <t xml:space="preserve">  个人账户养老金支出</t>
  </si>
  <si>
    <t xml:space="preserve">   利息收入</t>
  </si>
  <si>
    <t xml:space="preserve">  丧葬补助支出</t>
  </si>
  <si>
    <t xml:space="preserve">   财政补贴收入</t>
  </si>
  <si>
    <t xml:space="preserve">  转移支出</t>
  </si>
  <si>
    <t xml:space="preserve">   转移收入</t>
  </si>
  <si>
    <t>工伤保险基金收入</t>
  </si>
  <si>
    <t>工伤保险基金支出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</si>
  <si>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保险费收入</t>
    </r>
  </si>
  <si>
    <t xml:space="preserve">   工伤保险待遇支出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</si>
  <si>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财政补贴收入</t>
    </r>
  </si>
  <si>
    <t>　 劳动能力鉴定支出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</si>
  <si>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利息收入</t>
    </r>
  </si>
  <si>
    <t xml:space="preserve">   工伤预防费用支出</t>
  </si>
  <si>
    <t xml:space="preserve">   其他收入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</si>
  <si>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工伤保险基金其他支出</t>
    </r>
  </si>
  <si>
    <t xml:space="preserve">   工伤保险基金上解上级支出</t>
  </si>
  <si>
    <t>失业保险基金收入</t>
  </si>
  <si>
    <t>失业保险基金支出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</si>
  <si>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失业保险金支出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</si>
  <si>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医疗保险费支出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</si>
  <si>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职业培训支出</t>
    </r>
  </si>
  <si>
    <t xml:space="preserve">   下级上解收入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</si>
  <si>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上解上级支出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</si>
  <si>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稳定岗位补贴支出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</si>
  <si>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技能提升补贴支出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</si>
  <si>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其他费用支出</t>
    </r>
  </si>
  <si>
    <t>生育保险基金收入</t>
  </si>
  <si>
    <t>生育保险基金支出</t>
  </si>
  <si>
    <t xml:space="preserve">   保险费收入</t>
  </si>
  <si>
    <t xml:space="preserve">   生育医疗费用支出</t>
  </si>
  <si>
    <t xml:space="preserve">   生育津贴支出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</si>
  <si>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生育</t>
    </r>
    <r>
      <rPr>
        <sz val="12"/>
        <rFont val="宋体"/>
        <charset val="134"/>
      </rPr>
      <t>保险基金其他支出</t>
    </r>
  </si>
  <si>
    <t>表二十八</t>
  </si>
  <si>
    <t>2024年高新区社会保险基金结余预算表</t>
  </si>
  <si>
    <t>为上年执行数%</t>
  </si>
  <si>
    <t>企业职工基本养老保险基金本年收支结余</t>
  </si>
  <si>
    <t>企业职工基本养老保险基金年末滚存结余</t>
  </si>
  <si>
    <t>城乡居民基本养老保险基金本年收支结余</t>
  </si>
  <si>
    <t>城乡居民基本养老保险基金年末滚存结余</t>
  </si>
  <si>
    <t>机关事业单位基本养老保险基金本年收支结余</t>
  </si>
  <si>
    <t>机关事业单位基本养老保险基金年末滚存结余</t>
  </si>
  <si>
    <t>城镇职工基本医疗保险基金本年收支结余</t>
  </si>
  <si>
    <t>城镇职工基本医疗保险基金年末滚存结余</t>
  </si>
  <si>
    <t>城乡居民基本医疗保险基金本年收支结余</t>
  </si>
  <si>
    <t>城乡居民基本医疗保险基金年末滚存结余</t>
  </si>
  <si>
    <t>工伤保险基金本年收支结余</t>
  </si>
  <si>
    <t>工伤保险基金年末滚存结余</t>
  </si>
  <si>
    <t>失业保险基金本年收支结余</t>
  </si>
  <si>
    <t>失业保险基金年末滚存结余</t>
  </si>
  <si>
    <t>生育保险基金本年收支结余</t>
  </si>
  <si>
    <t>生育保险基金年末滚存结余</t>
  </si>
  <si>
    <t>高新区社会保险基金本年收支结余</t>
  </si>
  <si>
    <t>高新区社会保险基金年末滚存结余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</si>
</sst>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_ "/>
    <numFmt numFmtId="178" formatCode="0_ "/>
    <numFmt numFmtId="179" formatCode="#,##0_ "/>
    <numFmt numFmtId="180" formatCode="#,##0_);[Red]\(#,##0\)"/>
    <numFmt numFmtId="181" formatCode="0.0%"/>
    <numFmt numFmtId="182" formatCode="#,##0.00_ "/>
    <numFmt numFmtId="183" formatCode="0.00;[Red]0.00"/>
    <numFmt numFmtId="184" formatCode="#,##0.0000_ "/>
  </numFmts>
  <fonts count="41">
    <font>
      <sz val="11"/>
      <color theme="1"/>
      <name val="宋体"/>
      <charset val="134"/>
      <scheme val="minor"/>
    </font>
    <font>
      <sz val="11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20"/>
      <name val="方正大标宋简体"/>
      <charset val="134"/>
    </font>
    <font>
      <sz val="10.5"/>
      <name val="宋体"/>
      <charset val="134"/>
    </font>
    <font>
      <b/>
      <sz val="10.5"/>
      <name val="宋体"/>
      <charset val="134"/>
    </font>
    <font>
      <sz val="10.5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.5"/>
      <name val="方正仿宋_GBK"/>
      <charset val="134"/>
    </font>
    <font>
      <sz val="10"/>
      <name val="方正仿宋_GBK"/>
      <charset val="134"/>
    </font>
    <font>
      <b/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5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38" fillId="0" borderId="0">
      <alignment vertical="center"/>
    </xf>
    <xf numFmtId="0" fontId="5" fillId="0" borderId="0"/>
    <xf numFmtId="0" fontId="39" fillId="0" borderId="0">
      <alignment vertical="center"/>
    </xf>
    <xf numFmtId="0" fontId="5" fillId="0" borderId="0"/>
    <xf numFmtId="43" fontId="5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30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6" fontId="0" fillId="0" borderId="0" xfId="0" applyNumberFormat="1" applyAlignment="1"/>
    <xf numFmtId="176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0" fillId="0" borderId="0" xfId="0" applyFill="1" applyAlignment="1">
      <alignment wrapText="1"/>
    </xf>
    <xf numFmtId="0" fontId="3" fillId="0" borderId="0" xfId="0" applyFont="1" applyFill="1" applyAlignment="1"/>
    <xf numFmtId="0" fontId="0" fillId="0" borderId="0" xfId="0" applyFill="1" applyAlignment="1"/>
    <xf numFmtId="176" fontId="0" fillId="0" borderId="0" xfId="1" applyNumberFormat="1" applyFont="1" applyFill="1" applyAlignment="1"/>
    <xf numFmtId="0" fontId="0" fillId="0" borderId="0" xfId="60" applyFont="1" applyFill="1" applyAlignment="1">
      <alignment vertical="center"/>
    </xf>
    <xf numFmtId="0" fontId="5" fillId="0" borderId="0" xfId="60" applyFill="1"/>
    <xf numFmtId="0" fontId="2" fillId="0" borderId="0" xfId="60" applyFont="1" applyFill="1" applyAlignment="1">
      <alignment horizontal="center" vertical="center"/>
    </xf>
    <xf numFmtId="0" fontId="5" fillId="0" borderId="0" xfId="60" applyFill="1" applyAlignment="1">
      <alignment horizontal="right" vertical="center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5" fillId="0" borderId="0" xfId="60" applyFill="1" applyAlignment="1">
      <alignment wrapText="1"/>
    </xf>
    <xf numFmtId="0" fontId="3" fillId="0" borderId="1" xfId="60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0" fontId="0" fillId="0" borderId="1" xfId="60" applyFont="1" applyFill="1" applyBorder="1" applyAlignment="1">
      <alignment vertical="center"/>
    </xf>
    <xf numFmtId="0" fontId="5" fillId="0" borderId="1" xfId="60" applyFill="1" applyBorder="1" applyAlignment="1">
      <alignment vertical="center"/>
    </xf>
    <xf numFmtId="0" fontId="3" fillId="0" borderId="0" xfId="60" applyFont="1" applyFill="1"/>
    <xf numFmtId="176" fontId="0" fillId="0" borderId="1" xfId="1" applyNumberFormat="1" applyFont="1" applyFill="1" applyBorder="1">
      <alignment vertical="center"/>
    </xf>
    <xf numFmtId="176" fontId="0" fillId="0" borderId="1" xfId="1" applyNumberFormat="1" applyFont="1" applyFill="1" applyBorder="1" applyAlignment="1">
      <alignment horizontal="right" vertical="center"/>
    </xf>
    <xf numFmtId="178" fontId="3" fillId="0" borderId="1" xfId="64" applyNumberFormat="1" applyFont="1" applyFill="1" applyBorder="1" applyAlignment="1">
      <alignment horizontal="left" vertical="center" wrapText="1"/>
    </xf>
    <xf numFmtId="176" fontId="6" fillId="0" borderId="1" xfId="1" applyNumberFormat="1" applyFont="1" applyFill="1" applyBorder="1" applyAlignment="1">
      <alignment horizontal="right" vertical="center" wrapText="1"/>
    </xf>
    <xf numFmtId="0" fontId="0" fillId="0" borderId="1" xfId="72" applyFont="1" applyFill="1" applyBorder="1">
      <alignment vertical="center"/>
    </xf>
    <xf numFmtId="176" fontId="0" fillId="0" borderId="1" xfId="1" applyNumberFormat="1" applyFont="1" applyFill="1" applyBorder="1" applyAlignment="1">
      <alignment horizontal="right" vertical="center" wrapText="1"/>
    </xf>
    <xf numFmtId="0" fontId="7" fillId="0" borderId="1" xfId="72" applyNumberFormat="1" applyFont="1" applyFill="1" applyBorder="1" applyAlignment="1" applyProtection="1">
      <alignment horizontal="left" vertical="center"/>
    </xf>
    <xf numFmtId="176" fontId="7" fillId="0" borderId="1" xfId="1" applyNumberFormat="1" applyFont="1" applyFill="1" applyBorder="1" applyAlignment="1">
      <alignment horizontal="right" vertical="center" wrapText="1"/>
    </xf>
    <xf numFmtId="0" fontId="3" fillId="0" borderId="1" xfId="60" applyFont="1" applyFill="1" applyBorder="1" applyAlignment="1">
      <alignment horizontal="center" vertical="center"/>
    </xf>
    <xf numFmtId="176" fontId="5" fillId="0" borderId="0" xfId="60" applyNumberFormat="1" applyFill="1"/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0" xfId="0" applyFont="1" applyAlignment="1"/>
    <xf numFmtId="0" fontId="0" fillId="0" borderId="0" xfId="0" applyFont="1" applyAlignment="1"/>
    <xf numFmtId="0" fontId="0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87" applyFont="1" applyFill="1" applyAlignment="1">
      <alignment horizontal="left" vertical="center"/>
    </xf>
    <xf numFmtId="0" fontId="8" fillId="0" borderId="0" xfId="87" applyFont="1" applyFill="1"/>
    <xf numFmtId="0" fontId="9" fillId="0" borderId="0" xfId="87" applyFont="1" applyFill="1"/>
    <xf numFmtId="0" fontId="10" fillId="0" borderId="0" xfId="87" applyFont="1" applyFill="1"/>
    <xf numFmtId="0" fontId="9" fillId="2" borderId="0" xfId="87" applyFont="1" applyFill="1"/>
    <xf numFmtId="0" fontId="10" fillId="0" borderId="0" xfId="71" applyFont="1" applyFill="1" applyBorder="1" applyAlignment="1">
      <alignment vertical="center"/>
    </xf>
    <xf numFmtId="0" fontId="5" fillId="0" borderId="0" xfId="87" applyFill="1"/>
    <xf numFmtId="0" fontId="8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9" fillId="0" borderId="2" xfId="87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87" applyFont="1" applyFill="1" applyBorder="1" applyAlignment="1">
      <alignment horizontal="center" vertical="center" wrapText="1"/>
    </xf>
    <xf numFmtId="0" fontId="11" fillId="0" borderId="1" xfId="88" applyFont="1" applyFill="1" applyBorder="1">
      <alignment vertical="center"/>
    </xf>
    <xf numFmtId="180" fontId="9" fillId="0" borderId="1" xfId="89" applyNumberFormat="1" applyFont="1" applyFill="1" applyBorder="1" applyAlignment="1" applyProtection="1">
      <alignment horizontal="right" vertical="center" wrapText="1"/>
    </xf>
    <xf numFmtId="0" fontId="9" fillId="0" borderId="1" xfId="83" applyFont="1" applyFill="1" applyBorder="1" applyAlignment="1">
      <alignment horizontal="left" vertical="center"/>
    </xf>
    <xf numFmtId="179" fontId="11" fillId="0" borderId="1" xfId="90" applyNumberFormat="1" applyFont="1" applyFill="1" applyBorder="1" applyAlignment="1">
      <alignment horizontal="right" vertical="center" wrapText="1"/>
    </xf>
    <xf numFmtId="0" fontId="11" fillId="0" borderId="1" xfId="88" applyFont="1" applyFill="1" applyBorder="1" applyAlignment="1">
      <alignment horizontal="left" vertical="center" indent="1"/>
    </xf>
    <xf numFmtId="0" fontId="9" fillId="0" borderId="1" xfId="83" applyFont="1" applyFill="1" applyBorder="1" applyAlignment="1">
      <alignment horizontal="left" vertical="center" indent="1"/>
    </xf>
    <xf numFmtId="179" fontId="9" fillId="0" borderId="1" xfId="90" applyNumberFormat="1" applyFont="1" applyFill="1" applyBorder="1" applyAlignment="1" applyProtection="1">
      <alignment horizontal="right" vertical="center" wrapText="1"/>
    </xf>
    <xf numFmtId="0" fontId="11" fillId="0" borderId="1" xfId="88" applyFont="1" applyFill="1" applyBorder="1" applyAlignment="1">
      <alignment horizontal="left" vertical="center" wrapText="1" indent="1"/>
    </xf>
    <xf numFmtId="0" fontId="9" fillId="0" borderId="1" xfId="87" applyFont="1" applyFill="1" applyBorder="1"/>
    <xf numFmtId="0" fontId="11" fillId="2" borderId="1" xfId="88" applyFont="1" applyFill="1" applyBorder="1" applyAlignment="1">
      <alignment horizontal="left" vertical="center" indent="1"/>
    </xf>
    <xf numFmtId="180" fontId="9" fillId="2" borderId="1" xfId="89" applyNumberFormat="1" applyFont="1" applyFill="1" applyBorder="1" applyAlignment="1" applyProtection="1">
      <alignment horizontal="right" vertical="center" wrapText="1"/>
    </xf>
    <xf numFmtId="0" fontId="9" fillId="2" borderId="1" xfId="83" applyFont="1" applyFill="1" applyBorder="1" applyAlignment="1">
      <alignment horizontal="left" vertical="center" indent="1"/>
    </xf>
    <xf numFmtId="179" fontId="11" fillId="2" borderId="1" xfId="90" applyNumberFormat="1" applyFont="1" applyFill="1" applyBorder="1" applyAlignment="1">
      <alignment horizontal="right" vertical="center" wrapText="1"/>
    </xf>
    <xf numFmtId="0" fontId="11" fillId="0" borderId="1" xfId="88" applyFont="1" applyFill="1" applyBorder="1" applyAlignment="1">
      <alignment horizontal="center" vertical="center"/>
    </xf>
    <xf numFmtId="0" fontId="9" fillId="0" borderId="1" xfId="83" applyFont="1" applyFill="1" applyBorder="1" applyAlignment="1">
      <alignment horizontal="center" vertical="center"/>
    </xf>
    <xf numFmtId="0" fontId="9" fillId="0" borderId="1" xfId="87" applyFont="1" applyFill="1" applyBorder="1" applyAlignment="1">
      <alignment vertical="center" wrapText="1"/>
    </xf>
    <xf numFmtId="180" fontId="9" fillId="0" borderId="1" xfId="9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179" fontId="9" fillId="0" borderId="1" xfId="90" applyNumberFormat="1" applyFont="1" applyFill="1" applyBorder="1" applyAlignment="1">
      <alignment horizontal="right" vertical="center" wrapText="1"/>
    </xf>
    <xf numFmtId="0" fontId="10" fillId="0" borderId="1" xfId="71" applyFont="1" applyFill="1" applyBorder="1" applyAlignment="1">
      <alignment horizontal="center" vertical="center"/>
    </xf>
    <xf numFmtId="180" fontId="10" fillId="0" borderId="1" xfId="89" applyNumberFormat="1" applyFont="1" applyFill="1" applyBorder="1" applyAlignment="1" applyProtection="1">
      <alignment horizontal="right" vertical="center" wrapText="1"/>
    </xf>
    <xf numFmtId="179" fontId="10" fillId="0" borderId="1" xfId="90" applyNumberFormat="1" applyFont="1" applyFill="1" applyBorder="1" applyAlignment="1">
      <alignment horizontal="right" vertical="center" wrapText="1"/>
    </xf>
    <xf numFmtId="176" fontId="10" fillId="0" borderId="0" xfId="71" applyNumberFormat="1" applyFont="1" applyFill="1" applyBorder="1" applyAlignment="1">
      <alignment vertical="center"/>
    </xf>
    <xf numFmtId="10" fontId="10" fillId="0" borderId="0" xfId="91" applyNumberFormat="1" applyFont="1" applyFill="1" applyAlignment="1">
      <alignment vertical="center"/>
    </xf>
    <xf numFmtId="180" fontId="9" fillId="0" borderId="0" xfId="87" applyNumberFormat="1" applyFont="1" applyFill="1"/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78" applyFont="1" applyFill="1" applyAlignment="1">
      <alignment horizontal="left" vertical="center"/>
    </xf>
    <xf numFmtId="0" fontId="8" fillId="0" borderId="0" xfId="79" applyFont="1" applyFill="1" applyBorder="1" applyAlignment="1">
      <alignment vertical="center"/>
    </xf>
    <xf numFmtId="0" fontId="9" fillId="0" borderId="0" xfId="78" applyFont="1" applyFill="1" applyBorder="1" applyAlignment="1">
      <alignment vertical="center"/>
    </xf>
    <xf numFmtId="0" fontId="9" fillId="0" borderId="0" xfId="78" applyFont="1" applyFill="1" applyBorder="1" applyAlignment="1">
      <alignment horizontal="center" vertical="center" wrapText="1"/>
    </xf>
    <xf numFmtId="0" fontId="9" fillId="0" borderId="0" xfId="78" applyFont="1" applyFill="1" applyAlignment="1">
      <alignment vertical="center"/>
    </xf>
    <xf numFmtId="0" fontId="5" fillId="0" borderId="0" xfId="78" applyFont="1" applyFill="1" applyAlignment="1">
      <alignment vertical="center"/>
    </xf>
    <xf numFmtId="0" fontId="5" fillId="0" borderId="0" xfId="78" applyFill="1" applyAlignment="1">
      <alignment vertical="center"/>
    </xf>
    <xf numFmtId="0" fontId="3" fillId="0" borderId="0" xfId="78" applyFont="1" applyFill="1" applyAlignment="1">
      <alignment vertical="center"/>
    </xf>
    <xf numFmtId="0" fontId="8" fillId="0" borderId="0" xfId="79" applyFont="1" applyFill="1" applyBorder="1" applyAlignment="1">
      <alignment horizontal="center" vertical="center" wrapText="1"/>
    </xf>
    <xf numFmtId="0" fontId="8" fillId="0" borderId="0" xfId="79" applyFont="1" applyFill="1" applyBorder="1" applyAlignment="1">
      <alignment horizontal="center" vertical="center"/>
    </xf>
    <xf numFmtId="0" fontId="9" fillId="0" borderId="0" xfId="78" applyFont="1" applyFill="1" applyBorder="1" applyAlignment="1">
      <alignment horizontal="right" vertical="center"/>
    </xf>
    <xf numFmtId="0" fontId="9" fillId="0" borderId="1" xfId="78" applyFont="1" applyFill="1" applyBorder="1" applyAlignment="1">
      <alignment horizontal="center" vertical="center" wrapText="1"/>
    </xf>
    <xf numFmtId="0" fontId="9" fillId="0" borderId="1" xfId="79" applyFont="1" applyFill="1" applyBorder="1" applyAlignment="1">
      <alignment horizontal="center" vertical="center" wrapText="1"/>
    </xf>
    <xf numFmtId="179" fontId="9" fillId="0" borderId="1" xfId="83" applyNumberFormat="1" applyFont="1" applyFill="1" applyBorder="1" applyAlignment="1">
      <alignment horizontal="right" vertical="center" wrapText="1"/>
    </xf>
    <xf numFmtId="0" fontId="5" fillId="0" borderId="0" xfId="78" applyFill="1" applyAlignment="1">
      <alignment horizontal="left" vertical="center" wrapText="1"/>
    </xf>
    <xf numFmtId="0" fontId="5" fillId="0" borderId="0" xfId="78" applyFill="1" applyAlignment="1">
      <alignment vertical="center" wrapText="1"/>
    </xf>
    <xf numFmtId="0" fontId="5" fillId="0" borderId="0" xfId="78" applyFont="1" applyFill="1" applyAlignment="1">
      <alignment horizontal="left" vertical="center" wrapText="1"/>
    </xf>
    <xf numFmtId="0" fontId="5" fillId="0" borderId="0" xfId="78" applyFont="1" applyFill="1" applyBorder="1" applyAlignment="1">
      <alignment vertical="center"/>
    </xf>
    <xf numFmtId="0" fontId="5" fillId="0" borderId="0" xfId="55"/>
    <xf numFmtId="0" fontId="2" fillId="0" borderId="0" xfId="55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1" xfId="55" applyFont="1" applyBorder="1" applyAlignment="1">
      <alignment horizontal="center" vertical="center"/>
    </xf>
    <xf numFmtId="0" fontId="0" fillId="0" borderId="1" xfId="55" applyFont="1" applyFill="1" applyBorder="1" applyAlignment="1">
      <alignment vertical="center"/>
    </xf>
    <xf numFmtId="179" fontId="5" fillId="0" borderId="1" xfId="55" applyNumberFormat="1" applyFont="1" applyFill="1" applyBorder="1" applyAlignment="1">
      <alignment vertical="center"/>
    </xf>
    <xf numFmtId="0" fontId="12" fillId="0" borderId="1" xfId="78" applyFont="1" applyFill="1" applyBorder="1" applyAlignment="1">
      <alignment vertical="center" wrapText="1"/>
    </xf>
    <xf numFmtId="179" fontId="5" fillId="0" borderId="1" xfId="55" applyNumberFormat="1" applyBorder="1"/>
    <xf numFmtId="0" fontId="5" fillId="0" borderId="1" xfId="55" applyBorder="1"/>
    <xf numFmtId="0" fontId="5" fillId="0" borderId="0" xfId="0" applyFont="1" applyFill="1" applyBorder="1" applyAlignment="1"/>
    <xf numFmtId="0" fontId="5" fillId="0" borderId="0" xfId="78" applyFill="1">
      <alignment vertical="center"/>
    </xf>
    <xf numFmtId="0" fontId="3" fillId="0" borderId="0" xfId="78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78" applyFont="1" applyFill="1" applyAlignment="1">
      <alignment horizontal="right" vertical="center"/>
    </xf>
    <xf numFmtId="0" fontId="3" fillId="0" borderId="3" xfId="78" applyFont="1" applyFill="1" applyBorder="1" applyAlignment="1">
      <alignment horizontal="center" vertical="center" wrapText="1"/>
    </xf>
    <xf numFmtId="0" fontId="3" fillId="0" borderId="1" xfId="79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/>
    </xf>
    <xf numFmtId="180" fontId="5" fillId="0" borderId="1" xfId="78" applyNumberFormat="1" applyFont="1" applyFill="1" applyBorder="1" applyAlignment="1">
      <alignment vertical="center"/>
    </xf>
    <xf numFmtId="0" fontId="5" fillId="0" borderId="0" xfId="78" applyFont="1" applyFill="1">
      <alignment vertical="center"/>
    </xf>
    <xf numFmtId="180" fontId="5" fillId="0" borderId="0" xfId="78" applyNumberFormat="1" applyFont="1" applyFill="1">
      <alignment vertical="center"/>
    </xf>
    <xf numFmtId="0" fontId="1" fillId="0" borderId="0" xfId="85" applyFont="1" applyFill="1" applyAlignment="1">
      <alignment horizontal="left" vertical="center"/>
    </xf>
    <xf numFmtId="0" fontId="8" fillId="0" borderId="0" xfId="85" applyFont="1" applyFill="1">
      <alignment vertical="center"/>
    </xf>
    <xf numFmtId="0" fontId="9" fillId="0" borderId="0" xfId="85" applyFont="1" applyFill="1">
      <alignment vertical="center"/>
    </xf>
    <xf numFmtId="0" fontId="5" fillId="0" borderId="0" xfId="85" applyFill="1">
      <alignment vertical="center"/>
    </xf>
    <xf numFmtId="0" fontId="9" fillId="0" borderId="0" xfId="85" applyFont="1" applyFill="1" applyAlignment="1">
      <alignment horizontal="right" vertical="center"/>
    </xf>
    <xf numFmtId="0" fontId="10" fillId="0" borderId="1" xfId="75" applyFont="1" applyFill="1" applyBorder="1" applyAlignment="1">
      <alignment horizontal="center" vertical="center"/>
    </xf>
    <xf numFmtId="49" fontId="9" fillId="0" borderId="1" xfId="86" applyNumberFormat="1" applyFont="1" applyFill="1" applyBorder="1" applyAlignment="1">
      <alignment horizontal="center" vertical="center"/>
    </xf>
    <xf numFmtId="179" fontId="9" fillId="0" borderId="1" xfId="77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 applyProtection="1">
      <alignment vertical="center"/>
    </xf>
    <xf numFmtId="178" fontId="9" fillId="0" borderId="1" xfId="0" applyNumberFormat="1" applyFont="1" applyFill="1" applyBorder="1" applyAlignment="1" applyProtection="1">
      <alignment vertical="center"/>
    </xf>
    <xf numFmtId="179" fontId="9" fillId="0" borderId="1" xfId="85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17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0" fontId="13" fillId="0" borderId="1" xfId="54" applyFont="1" applyFill="1" applyBorder="1" applyAlignment="1">
      <alignment horizontal="center" vertical="center" wrapText="1"/>
    </xf>
    <xf numFmtId="181" fontId="0" fillId="0" borderId="1" xfId="3" applyNumberFormat="1" applyFill="1" applyBorder="1" applyAlignment="1">
      <alignment vertical="center"/>
    </xf>
    <xf numFmtId="179" fontId="13" fillId="0" borderId="1" xfId="54" applyNumberFormat="1" applyFont="1" applyFill="1" applyBorder="1" applyAlignment="1">
      <alignment vertical="center"/>
    </xf>
    <xf numFmtId="179" fontId="12" fillId="0" borderId="1" xfId="54" applyNumberFormat="1" applyFont="1" applyFill="1" applyBorder="1" applyAlignment="1">
      <alignment vertical="center"/>
    </xf>
    <xf numFmtId="10" fontId="0" fillId="0" borderId="0" xfId="3" applyNumberFormat="1" applyFont="1" applyFill="1" applyAlignment="1"/>
    <xf numFmtId="179" fontId="0" fillId="0" borderId="1" xfId="0" applyNumberFormat="1" applyFont="1" applyFill="1" applyBorder="1" applyAlignment="1">
      <alignment vertical="center"/>
    </xf>
    <xf numFmtId="181" fontId="0" fillId="0" borderId="1" xfId="3" applyNumberFormat="1" applyFont="1" applyFill="1" applyBorder="1" applyAlignment="1">
      <alignment vertical="center"/>
    </xf>
    <xf numFmtId="182" fontId="0" fillId="0" borderId="0" xfId="3" applyNumberFormat="1" applyFont="1" applyFill="1" applyAlignment="1"/>
    <xf numFmtId="181" fontId="4" fillId="0" borderId="1" xfId="3" applyNumberFormat="1" applyFont="1" applyFill="1" applyBorder="1" applyAlignment="1">
      <alignment vertical="center"/>
    </xf>
    <xf numFmtId="181" fontId="0" fillId="0" borderId="0" xfId="3" applyNumberFormat="1" applyFont="1" applyFill="1" applyAlignment="1"/>
    <xf numFmtId="0" fontId="5" fillId="0" borderId="0" xfId="53"/>
    <xf numFmtId="0" fontId="3" fillId="0" borderId="1" xfId="53" applyFont="1" applyBorder="1" applyAlignment="1">
      <alignment horizontal="center" vertical="center"/>
    </xf>
    <xf numFmtId="0" fontId="0" fillId="0" borderId="1" xfId="53" applyFont="1" applyBorder="1" applyAlignment="1">
      <alignment vertical="center"/>
    </xf>
    <xf numFmtId="179" fontId="5" fillId="0" borderId="1" xfId="53" applyNumberFormat="1" applyBorder="1" applyAlignment="1">
      <alignment vertical="center"/>
    </xf>
    <xf numFmtId="0" fontId="5" fillId="0" borderId="1" xfId="53" applyBorder="1" applyAlignment="1">
      <alignment vertical="center"/>
    </xf>
    <xf numFmtId="179" fontId="5" fillId="0" borderId="0" xfId="53" applyNumberFormat="1"/>
    <xf numFmtId="0" fontId="3" fillId="0" borderId="1" xfId="53" applyFont="1" applyBorder="1" applyAlignment="1">
      <alignment vertical="center"/>
    </xf>
    <xf numFmtId="179" fontId="3" fillId="0" borderId="1" xfId="53" applyNumberFormat="1" applyFont="1" applyBorder="1" applyAlignment="1">
      <alignment vertical="center"/>
    </xf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79" fontId="1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9" fontId="0" fillId="0" borderId="0" xfId="3" applyFont="1" applyFill="1" applyAlignment="1"/>
    <xf numFmtId="0" fontId="8" fillId="0" borderId="0" xfId="79" applyFont="1" applyAlignment="1">
      <alignment horizontal="center" vertical="center"/>
    </xf>
    <xf numFmtId="0" fontId="9" fillId="0" borderId="0" xfId="78" applyFont="1" applyFill="1" applyAlignment="1">
      <alignment horizontal="center" vertical="center" wrapText="1"/>
    </xf>
    <xf numFmtId="0" fontId="9" fillId="0" borderId="0" xfId="78" applyFont="1" applyFill="1" applyAlignment="1">
      <alignment horizontal="right" vertical="center"/>
    </xf>
    <xf numFmtId="0" fontId="9" fillId="0" borderId="1" xfId="83" applyFont="1" applyFill="1" applyBorder="1" applyAlignment="1">
      <alignment vertical="center"/>
    </xf>
    <xf numFmtId="0" fontId="9" fillId="0" borderId="1" xfId="78" applyFont="1" applyFill="1" applyBorder="1" applyAlignment="1">
      <alignment vertical="center"/>
    </xf>
    <xf numFmtId="0" fontId="9" fillId="0" borderId="0" xfId="83" applyFont="1" applyFill="1" applyAlignment="1">
      <alignment vertical="center"/>
    </xf>
    <xf numFmtId="0" fontId="0" fillId="0" borderId="0" xfId="52" applyFont="1" applyFill="1" applyAlignment="1">
      <alignment vertical="center"/>
    </xf>
    <xf numFmtId="0" fontId="5" fillId="0" borderId="0" xfId="52" applyFill="1"/>
    <xf numFmtId="0" fontId="2" fillId="0" borderId="0" xfId="52" applyFont="1" applyFill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vertical="center"/>
    </xf>
    <xf numFmtId="179" fontId="5" fillId="0" borderId="1" xfId="52" applyNumberFormat="1" applyFill="1" applyBorder="1" applyAlignment="1">
      <alignment vertical="center"/>
    </xf>
    <xf numFmtId="179" fontId="5" fillId="3" borderId="1" xfId="52" applyNumberFormat="1" applyFont="1" applyFill="1" applyBorder="1" applyAlignment="1">
      <alignment vertical="center"/>
    </xf>
    <xf numFmtId="0" fontId="9" fillId="0" borderId="1" xfId="83" applyFont="1" applyBorder="1" applyAlignment="1">
      <alignment vertical="center" wrapText="1"/>
    </xf>
    <xf numFmtId="179" fontId="12" fillId="0" borderId="1" xfId="3" applyNumberFormat="1" applyFont="1" applyFill="1" applyBorder="1" applyAlignment="1" applyProtection="1">
      <alignment horizontal="right" vertical="center" wrapText="1"/>
    </xf>
    <xf numFmtId="0" fontId="9" fillId="0" borderId="0" xfId="78" applyFont="1" applyFill="1" applyAlignment="1">
      <alignment vertical="center" wrapText="1"/>
    </xf>
    <xf numFmtId="0" fontId="5" fillId="0" borderId="0" xfId="80" applyFont="1" applyFill="1" applyAlignment="1">
      <alignment vertical="center"/>
    </xf>
    <xf numFmtId="0" fontId="1" fillId="0" borderId="0" xfId="80" applyFont="1" applyFill="1" applyAlignment="1">
      <alignment vertical="center"/>
    </xf>
    <xf numFmtId="0" fontId="9" fillId="0" borderId="2" xfId="80" applyFont="1" applyFill="1" applyBorder="1" applyAlignment="1">
      <alignment vertical="center"/>
    </xf>
    <xf numFmtId="0" fontId="9" fillId="0" borderId="2" xfId="80" applyFont="1" applyFill="1" applyBorder="1" applyAlignment="1">
      <alignment horizontal="right" vertical="center"/>
    </xf>
    <xf numFmtId="0" fontId="10" fillId="0" borderId="1" xfId="80" applyFont="1" applyFill="1" applyBorder="1" applyAlignment="1">
      <alignment horizontal="center" vertical="center" wrapText="1"/>
    </xf>
    <xf numFmtId="0" fontId="9" fillId="0" borderId="1" xfId="81" applyFont="1" applyFill="1" applyBorder="1" applyAlignment="1">
      <alignment vertical="center" wrapText="1"/>
    </xf>
    <xf numFmtId="180" fontId="9" fillId="0" borderId="1" xfId="82" applyNumberFormat="1" applyFont="1" applyFill="1" applyBorder="1" applyAlignment="1">
      <alignment horizontal="right" vertical="center" wrapText="1"/>
    </xf>
    <xf numFmtId="0" fontId="9" fillId="0" borderId="1" xfId="80" applyFont="1" applyFill="1" applyBorder="1" applyAlignment="1">
      <alignment vertical="center" wrapText="1"/>
    </xf>
    <xf numFmtId="0" fontId="15" fillId="0" borderId="0" xfId="80" applyFont="1" applyFill="1" applyAlignment="1">
      <alignment vertical="center"/>
    </xf>
    <xf numFmtId="0" fontId="16" fillId="0" borderId="0" xfId="80" applyFont="1" applyFill="1" applyAlignment="1">
      <alignment vertical="center"/>
    </xf>
    <xf numFmtId="0" fontId="5" fillId="0" borderId="0" xfId="0" applyFont="1" applyFill="1" applyAlignment="1"/>
    <xf numFmtId="0" fontId="1" fillId="0" borderId="0" xfId="0" applyFont="1" applyFill="1" applyAlignment="1"/>
    <xf numFmtId="0" fontId="5" fillId="0" borderId="0" xfId="55" applyFill="1" applyAlignment="1"/>
    <xf numFmtId="0" fontId="17" fillId="0" borderId="0" xfId="79" applyFont="1" applyFill="1" applyBorder="1" applyAlignment="1">
      <alignment horizontal="center" vertical="center"/>
    </xf>
    <xf numFmtId="0" fontId="12" fillId="0" borderId="0" xfId="78" applyFont="1" applyFill="1" applyBorder="1" applyAlignment="1">
      <alignment horizontal="center" vertical="center"/>
    </xf>
    <xf numFmtId="0" fontId="5" fillId="0" borderId="0" xfId="78" applyFill="1" applyBorder="1" applyAlignment="1">
      <alignment vertical="center"/>
    </xf>
    <xf numFmtId="0" fontId="3" fillId="0" borderId="3" xfId="79" applyFont="1" applyFill="1" applyBorder="1" applyAlignment="1">
      <alignment horizontal="center" vertical="center" wrapText="1"/>
    </xf>
    <xf numFmtId="179" fontId="5" fillId="0" borderId="1" xfId="78" applyNumberFormat="1" applyFont="1" applyFill="1" applyBorder="1" applyAlignment="1">
      <alignment vertical="center"/>
    </xf>
    <xf numFmtId="180" fontId="5" fillId="0" borderId="0" xfId="78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183" fontId="18" fillId="0" borderId="1" xfId="0" applyNumberFormat="1" applyFont="1" applyFill="1" applyBorder="1" applyAlignment="1">
      <alignment vertical="center"/>
    </xf>
    <xf numFmtId="9" fontId="18" fillId="0" borderId="1" xfId="3" applyFont="1" applyFill="1" applyBorder="1" applyAlignment="1">
      <alignment horizontal="right" vertical="center"/>
    </xf>
    <xf numFmtId="177" fontId="18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75" applyFont="1" applyFill="1" applyAlignment="1">
      <alignment horizontal="left" vertical="center"/>
    </xf>
    <xf numFmtId="0" fontId="8" fillId="0" borderId="0" xfId="75" applyFont="1" applyFill="1" applyAlignment="1">
      <alignment vertical="center"/>
    </xf>
    <xf numFmtId="0" fontId="9" fillId="0" borderId="0" xfId="75" applyFont="1" applyFill="1" applyAlignment="1">
      <alignment vertical="center"/>
    </xf>
    <xf numFmtId="178" fontId="9" fillId="0" borderId="0" xfId="75" applyNumberFormat="1" applyFont="1" applyFill="1" applyAlignment="1">
      <alignment vertical="center"/>
    </xf>
    <xf numFmtId="0" fontId="3" fillId="0" borderId="0" xfId="75" applyFont="1" applyFill="1" applyAlignment="1">
      <alignment vertical="center"/>
    </xf>
    <xf numFmtId="0" fontId="5" fillId="0" borderId="0" xfId="75" applyFont="1" applyFill="1" applyAlignment="1">
      <alignment vertical="center"/>
    </xf>
    <xf numFmtId="0" fontId="5" fillId="0" borderId="0" xfId="75" applyFont="1" applyFill="1" applyAlignment="1">
      <alignment vertical="center" wrapText="1"/>
    </xf>
    <xf numFmtId="0" fontId="1" fillId="0" borderId="0" xfId="75" applyFont="1" applyFill="1" applyAlignment="1" applyProtection="1">
      <alignment horizontal="left" vertical="center"/>
      <protection locked="0"/>
    </xf>
    <xf numFmtId="0" fontId="9" fillId="0" borderId="0" xfId="75" applyFont="1" applyFill="1" applyAlignment="1" applyProtection="1">
      <alignment vertical="center" wrapText="1"/>
      <protection locked="0"/>
    </xf>
    <xf numFmtId="0" fontId="9" fillId="0" borderId="0" xfId="75" applyFont="1" applyFill="1" applyAlignment="1" applyProtection="1">
      <alignment horizontal="right" vertical="center"/>
      <protection locked="0"/>
    </xf>
    <xf numFmtId="0" fontId="10" fillId="0" borderId="1" xfId="75" applyFont="1" applyFill="1" applyBorder="1" applyAlignment="1" applyProtection="1">
      <alignment horizontal="center" vertical="center" wrapText="1"/>
      <protection locked="0"/>
    </xf>
    <xf numFmtId="0" fontId="10" fillId="0" borderId="1" xfId="75" applyFont="1" applyFill="1" applyBorder="1" applyAlignment="1" applyProtection="1">
      <alignment horizontal="center" vertical="center"/>
      <protection locked="0"/>
    </xf>
    <xf numFmtId="178" fontId="9" fillId="0" borderId="1" xfId="76" applyNumberFormat="1" applyFont="1" applyFill="1" applyBorder="1" applyAlignment="1" applyProtection="1">
      <alignment horizontal="center" vertical="center" wrapText="1"/>
      <protection locked="0"/>
    </xf>
    <xf numFmtId="179" fontId="9" fillId="0" borderId="1" xfId="77" applyNumberFormat="1" applyFont="1" applyFill="1" applyBorder="1" applyAlignment="1" applyProtection="1">
      <alignment vertical="center"/>
      <protection locked="0"/>
    </xf>
    <xf numFmtId="178" fontId="9" fillId="0" borderId="1" xfId="76" applyNumberFormat="1" applyFont="1" applyFill="1" applyBorder="1" applyAlignment="1" applyProtection="1">
      <alignment horizontal="left" vertical="center" shrinkToFit="1"/>
      <protection locked="0"/>
    </xf>
    <xf numFmtId="1" fontId="9" fillId="0" borderId="1" xfId="0" applyNumberFormat="1" applyFont="1" applyFill="1" applyBorder="1" applyAlignment="1" applyProtection="1">
      <alignment vertical="center" shrinkToFit="1"/>
      <protection locked="0"/>
    </xf>
    <xf numFmtId="179" fontId="9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NumberFormat="1" applyFont="1" applyFill="1" applyBorder="1" applyAlignment="1" applyProtection="1">
      <alignment vertical="center" shrinkToFit="1"/>
      <protection locked="0"/>
    </xf>
    <xf numFmtId="3" fontId="9" fillId="0" borderId="1" xfId="0" applyNumberFormat="1" applyFont="1" applyFill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vertical="center" shrinkToFit="1"/>
      <protection locked="0"/>
    </xf>
    <xf numFmtId="178" fontId="9" fillId="0" borderId="1" xfId="0" applyNumberFormat="1" applyFont="1" applyFill="1" applyBorder="1" applyAlignment="1" applyProtection="1">
      <alignment vertical="center" shrinkToFit="1"/>
      <protection locked="0"/>
    </xf>
    <xf numFmtId="178" fontId="9" fillId="0" borderId="1" xfId="0" applyNumberFormat="1" applyFont="1" applyFill="1" applyBorder="1" applyAlignment="1" applyProtection="1">
      <alignment horizontal="right" vertical="center"/>
      <protection locked="0"/>
    </xf>
    <xf numFmtId="178" fontId="9" fillId="0" borderId="1" xfId="75" applyNumberFormat="1" applyFont="1" applyFill="1" applyBorder="1" applyAlignment="1" applyProtection="1">
      <alignment vertical="center"/>
      <protection locked="0"/>
    </xf>
    <xf numFmtId="178" fontId="9" fillId="0" borderId="1" xfId="77" applyNumberFormat="1" applyFont="1" applyFill="1" applyBorder="1" applyAlignment="1" applyProtection="1">
      <alignment vertical="center"/>
      <protection locked="0"/>
    </xf>
    <xf numFmtId="3" fontId="9" fillId="0" borderId="1" xfId="0" applyNumberFormat="1" applyFont="1" applyFill="1" applyBorder="1" applyAlignment="1" applyProtection="1">
      <alignment vertical="center"/>
      <protection locked="0"/>
    </xf>
    <xf numFmtId="178" fontId="9" fillId="0" borderId="1" xfId="75" applyNumberFormat="1" applyFont="1" applyFill="1" applyBorder="1" applyAlignment="1">
      <alignment vertical="center"/>
    </xf>
    <xf numFmtId="0" fontId="9" fillId="0" borderId="0" xfId="75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9" fontId="3" fillId="0" borderId="1" xfId="0" applyNumberFormat="1" applyFont="1" applyBorder="1" applyAlignment="1">
      <alignment vertical="center"/>
    </xf>
    <xf numFmtId="179" fontId="0" fillId="0" borderId="1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horizontal="right"/>
    </xf>
    <xf numFmtId="181" fontId="0" fillId="0" borderId="0" xfId="3" applyNumberFormat="1" applyFont="1" applyAlignment="1"/>
    <xf numFmtId="0" fontId="0" fillId="4" borderId="1" xfId="0" applyFill="1" applyBorder="1" applyAlignment="1">
      <alignment vertical="center"/>
    </xf>
    <xf numFmtId="179" fontId="0" fillId="4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49" applyFont="1" applyFill="1" applyBorder="1" applyAlignment="1">
      <alignment vertical="center"/>
    </xf>
    <xf numFmtId="0" fontId="12" fillId="0" borderId="1" xfId="49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9" fontId="0" fillId="0" borderId="0" xfId="0" applyNumberFormat="1" applyAlignment="1"/>
    <xf numFmtId="0" fontId="0" fillId="0" borderId="0" xfId="0" applyAlignment="1">
      <alignment horizontal="right"/>
    </xf>
    <xf numFmtId="179" fontId="0" fillId="0" borderId="1" xfId="61" applyNumberFormat="1" applyFont="1" applyFill="1" applyBorder="1" applyAlignment="1">
      <alignment vertical="center"/>
    </xf>
    <xf numFmtId="181" fontId="0" fillId="0" borderId="1" xfId="3" applyNumberForma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181" fontId="4" fillId="0" borderId="1" xfId="3" applyNumberFormat="1" applyFont="1" applyBorder="1" applyAlignment="1">
      <alignment vertical="center"/>
    </xf>
    <xf numFmtId="176" fontId="0" fillId="0" borderId="0" xfId="1" applyNumberFormat="1" applyFont="1" applyAlignment="1"/>
    <xf numFmtId="176" fontId="0" fillId="0" borderId="0" xfId="3" applyNumberFormat="1" applyFont="1" applyAlignment="1"/>
    <xf numFmtId="182" fontId="3" fillId="0" borderId="1" xfId="3" applyNumberFormat="1" applyFont="1" applyBorder="1" applyAlignment="1">
      <alignment vertical="center"/>
    </xf>
    <xf numFmtId="10" fontId="0" fillId="0" borderId="0" xfId="3" applyNumberFormat="1" applyFont="1" applyAlignment="1"/>
    <xf numFmtId="177" fontId="5" fillId="0" borderId="1" xfId="0" applyNumberFormat="1" applyFont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9" fontId="0" fillId="0" borderId="1" xfId="51" applyNumberFormat="1" applyFont="1" applyFill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0" fillId="0" borderId="0" xfId="3" applyNumberFormat="1" applyFont="1" applyFill="1" applyBorder="1" applyAlignment="1" applyProtection="1"/>
    <xf numFmtId="178" fontId="0" fillId="0" borderId="0" xfId="0" applyNumberFormat="1" applyAlignment="1"/>
    <xf numFmtId="184" fontId="0" fillId="0" borderId="0" xfId="0" applyNumberFormat="1" applyAlignment="1"/>
    <xf numFmtId="182" fontId="0" fillId="0" borderId="0" xfId="0" applyNumberFormat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179" fontId="5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9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indent="1" shrinkToFit="1"/>
    </xf>
    <xf numFmtId="0" fontId="9" fillId="0" borderId="1" xfId="0" applyFont="1" applyFill="1" applyBorder="1" applyAlignment="1"/>
    <xf numFmtId="3" fontId="10" fillId="0" borderId="1" xfId="73" applyNumberFormat="1" applyFont="1" applyFill="1" applyBorder="1" applyAlignment="1" applyProtection="1">
      <alignment horizontal="center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/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2" xfId="49"/>
    <cellStyle name="常规 103" xfId="50"/>
    <cellStyle name="常规 104" xfId="51"/>
    <cellStyle name="常规 106" xfId="52"/>
    <cellStyle name="常规 107" xfId="53"/>
    <cellStyle name="常规 108" xfId="54"/>
    <cellStyle name="常规 109" xfId="55"/>
    <cellStyle name="常规 110" xfId="56"/>
    <cellStyle name="常规 111" xfId="57"/>
    <cellStyle name="常规 112" xfId="58"/>
    <cellStyle name="常规 113" xfId="59"/>
    <cellStyle name="常规 114" xfId="60"/>
    <cellStyle name="常规 116" xfId="61"/>
    <cellStyle name="常规 13" xfId="62"/>
    <cellStyle name="常规 2" xfId="63"/>
    <cellStyle name="常规 30" xfId="64"/>
    <cellStyle name="常规 70" xfId="65"/>
    <cellStyle name="常规 76" xfId="66"/>
    <cellStyle name="常规 79" xfId="67"/>
    <cellStyle name="常规 80" xfId="68"/>
    <cellStyle name="常规 87" xfId="69"/>
    <cellStyle name="常规 90" xfId="70"/>
    <cellStyle name="常规_12-29日省政府常务会议材料附件" xfId="71"/>
    <cellStyle name="常规_2016年省本级社会保险基金收支预算表细化" xfId="72"/>
    <cellStyle name="常规_河南省2011年度财政总决算生成表20120425" xfId="73"/>
    <cellStyle name="常规 2 10" xfId="74"/>
    <cellStyle name="常规 15_1.3日 2017年预算草案 - 副本" xfId="75"/>
    <cellStyle name="常规_2009年财力测算情况11.19人代会 2" xfId="76"/>
    <cellStyle name="常规_2010年收入财力预测（20101011） 2" xfId="77"/>
    <cellStyle name="常规_附件：2012年出口退税基数及超基数上解情况表" xfId="78"/>
    <cellStyle name="常规 15" xfId="79"/>
    <cellStyle name="常规 10" xfId="80"/>
    <cellStyle name="常规 28" xfId="81"/>
    <cellStyle name="千位分隔 5" xfId="82"/>
    <cellStyle name="常规 11" xfId="83"/>
    <cellStyle name="常规_(汝州)excel2003版（已锁定公式）2018年地方财政预算表" xfId="84"/>
    <cellStyle name="常规_2007基金预算" xfId="85"/>
    <cellStyle name="常规_4268D4A09C5B01B0E0530A0804CB4AF3" xfId="86"/>
    <cellStyle name="常规_2012年国有资本经营预算收支总表" xfId="87"/>
    <cellStyle name="常规_Xl0000068" xfId="88"/>
    <cellStyle name="常规_2012年基金收支预算草案12" xfId="89"/>
    <cellStyle name="千位分隔 2" xfId="90"/>
    <cellStyle name="百分比 2" xfId="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customXml" Target="../customXml/item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D45"/>
  <sheetViews>
    <sheetView workbookViewId="0">
      <selection activeCell="C55" sqref="C55"/>
    </sheetView>
  </sheetViews>
  <sheetFormatPr defaultColWidth="9" defaultRowHeight="14.25" outlineLevelCol="3"/>
  <cols>
    <col min="1" max="1" width="28.875" style="121" customWidth="1"/>
    <col min="2" max="2" width="14.625" style="293" customWidth="1"/>
    <col min="3" max="3" width="23.375" style="121" customWidth="1"/>
    <col min="4" max="4" width="13.75" style="293" customWidth="1"/>
    <col min="5" max="16384" width="9" style="121"/>
  </cols>
  <sheetData>
    <row r="1" s="2" customFormat="1" ht="20.25" customHeight="1" spans="1:4">
      <c r="A1" s="2" t="s">
        <v>0</v>
      </c>
      <c r="B1" s="294"/>
      <c r="D1" s="294"/>
    </row>
    <row r="2" s="291" customFormat="1" ht="25.5" spans="1:4">
      <c r="A2" s="61" t="s">
        <v>1</v>
      </c>
      <c r="B2" s="62"/>
      <c r="C2" s="61"/>
      <c r="D2" s="61"/>
    </row>
    <row r="3" s="292" customFormat="1" ht="21" customHeight="1" spans="2:4">
      <c r="B3" s="295"/>
      <c r="D3" s="295" t="s">
        <v>2</v>
      </c>
    </row>
    <row r="4" s="292" customFormat="1" ht="19.5" customHeight="1" spans="1:4">
      <c r="A4" s="296" t="s">
        <v>3</v>
      </c>
      <c r="B4" s="297" t="s">
        <v>4</v>
      </c>
      <c r="C4" s="296" t="s">
        <v>3</v>
      </c>
      <c r="D4" s="297" t="s">
        <v>5</v>
      </c>
    </row>
    <row r="5" s="292" customFormat="1" ht="19.5" customHeight="1" spans="1:4">
      <c r="A5" s="298" t="s">
        <v>6</v>
      </c>
      <c r="B5" s="299">
        <f>B6+B22</f>
        <v>54012.925</v>
      </c>
      <c r="C5" s="298" t="s">
        <v>7</v>
      </c>
      <c r="D5" s="299">
        <f>SUM(D6:D27)</f>
        <v>38183</v>
      </c>
    </row>
    <row r="6" s="292" customFormat="1" ht="19.5" customHeight="1" spans="1:4">
      <c r="A6" s="83" t="s">
        <v>8</v>
      </c>
      <c r="B6" s="299">
        <f>SUM(B7:B21)</f>
        <v>37851.925</v>
      </c>
      <c r="C6" s="43" t="s">
        <v>9</v>
      </c>
      <c r="D6" s="259">
        <f>8568+1500</f>
        <v>10068</v>
      </c>
    </row>
    <row r="7" s="292" customFormat="1" ht="19.5" customHeight="1" spans="1:4">
      <c r="A7" s="300" t="s">
        <v>10</v>
      </c>
      <c r="B7" s="299">
        <v>18630</v>
      </c>
      <c r="C7" s="43" t="s">
        <v>11</v>
      </c>
      <c r="D7" s="259">
        <v>408</v>
      </c>
    </row>
    <row r="8" s="292" customFormat="1" ht="19.5" customHeight="1" spans="1:4">
      <c r="A8" s="300" t="s">
        <v>12</v>
      </c>
      <c r="B8" s="299">
        <v>5789</v>
      </c>
      <c r="C8" s="43" t="s">
        <v>13</v>
      </c>
      <c r="D8" s="259">
        <v>5456</v>
      </c>
    </row>
    <row r="9" s="292" customFormat="1" ht="19.5" customHeight="1" spans="1:4">
      <c r="A9" s="300" t="s">
        <v>14</v>
      </c>
      <c r="B9" s="299">
        <v>910</v>
      </c>
      <c r="C9" s="43" t="s">
        <v>15</v>
      </c>
      <c r="D9" s="259">
        <f>449+700+1295+1000</f>
        <v>3444</v>
      </c>
    </row>
    <row r="10" s="292" customFormat="1" ht="19.5" customHeight="1" spans="1:4">
      <c r="A10" s="300" t="s">
        <v>16</v>
      </c>
      <c r="B10" s="299">
        <v>0</v>
      </c>
      <c r="C10" s="150" t="s">
        <v>17</v>
      </c>
      <c r="D10" s="151">
        <v>10</v>
      </c>
    </row>
    <row r="11" s="292" customFormat="1" ht="19.5" customHeight="1" spans="1:4">
      <c r="A11" s="300" t="s">
        <v>18</v>
      </c>
      <c r="B11" s="299">
        <v>1931</v>
      </c>
      <c r="C11" s="150" t="s">
        <v>19</v>
      </c>
      <c r="D11" s="151">
        <v>6633</v>
      </c>
    </row>
    <row r="12" s="292" customFormat="1" ht="19.5" customHeight="1" spans="1:4">
      <c r="A12" s="300" t="s">
        <v>20</v>
      </c>
      <c r="B12" s="299">
        <v>976</v>
      </c>
      <c r="C12" s="6" t="s">
        <v>21</v>
      </c>
      <c r="D12" s="259">
        <v>1832</v>
      </c>
    </row>
    <row r="13" s="292" customFormat="1" ht="19.5" customHeight="1" spans="1:4">
      <c r="A13" s="300" t="s">
        <v>22</v>
      </c>
      <c r="B13" s="299">
        <v>960</v>
      </c>
      <c r="C13" s="43" t="s">
        <v>23</v>
      </c>
      <c r="D13" s="259">
        <v>958</v>
      </c>
    </row>
    <row r="14" s="292" customFormat="1" ht="19.5" customHeight="1" spans="1:4">
      <c r="A14" s="300" t="s">
        <v>24</v>
      </c>
      <c r="B14" s="299">
        <v>3300</v>
      </c>
      <c r="C14" s="43" t="s">
        <v>25</v>
      </c>
      <c r="D14" s="259">
        <v>1819</v>
      </c>
    </row>
    <row r="15" s="292" customFormat="1" ht="19.5" customHeight="1" spans="1:4">
      <c r="A15" s="300" t="s">
        <v>26</v>
      </c>
      <c r="B15" s="299">
        <v>178</v>
      </c>
      <c r="C15" s="43" t="s">
        <v>27</v>
      </c>
      <c r="D15" s="259">
        <f>940</f>
        <v>940</v>
      </c>
    </row>
    <row r="16" s="292" customFormat="1" ht="19.5" customHeight="1" spans="1:4">
      <c r="A16" s="300" t="s">
        <v>28</v>
      </c>
      <c r="B16" s="299">
        <v>12.78</v>
      </c>
      <c r="C16" s="43" t="s">
        <v>29</v>
      </c>
      <c r="D16" s="259"/>
    </row>
    <row r="17" s="292" customFormat="1" ht="19.5" customHeight="1" spans="1:4">
      <c r="A17" s="300" t="s">
        <v>30</v>
      </c>
      <c r="B17" s="299">
        <v>5130</v>
      </c>
      <c r="C17" s="6" t="s">
        <v>31</v>
      </c>
      <c r="D17" s="259">
        <v>1000</v>
      </c>
    </row>
    <row r="18" s="292" customFormat="1" ht="19.5" customHeight="1" spans="1:4">
      <c r="A18" s="300" t="s">
        <v>32</v>
      </c>
      <c r="B18" s="299">
        <v>0</v>
      </c>
      <c r="C18" s="43" t="s">
        <v>33</v>
      </c>
      <c r="D18" s="259">
        <v>644</v>
      </c>
    </row>
    <row r="19" s="292" customFormat="1" ht="19.5" customHeight="1" spans="1:4">
      <c r="A19" s="300" t="s">
        <v>34</v>
      </c>
      <c r="B19" s="299">
        <v>0</v>
      </c>
      <c r="C19" s="43" t="s">
        <v>35</v>
      </c>
      <c r="D19" s="259"/>
    </row>
    <row r="20" s="292" customFormat="1" ht="19.5" customHeight="1" spans="1:4">
      <c r="A20" s="300" t="s">
        <v>36</v>
      </c>
      <c r="B20" s="299">
        <v>35.145</v>
      </c>
      <c r="C20" s="43" t="s">
        <v>37</v>
      </c>
      <c r="D20" s="259"/>
    </row>
    <row r="21" s="292" customFormat="1" ht="19.5" customHeight="1" spans="1:4">
      <c r="A21" s="300" t="s">
        <v>38</v>
      </c>
      <c r="B21" s="299"/>
      <c r="C21" s="43" t="s">
        <v>39</v>
      </c>
      <c r="D21" s="259">
        <v>1136</v>
      </c>
    </row>
    <row r="22" s="292" customFormat="1" ht="19.5" customHeight="1" spans="1:4">
      <c r="A22" s="83" t="s">
        <v>40</v>
      </c>
      <c r="B22" s="299">
        <f>SUM(B23:B30)</f>
        <v>16161</v>
      </c>
      <c r="C22" s="43" t="s">
        <v>41</v>
      </c>
      <c r="D22" s="259"/>
    </row>
    <row r="23" s="292" customFormat="1" ht="19.5" customHeight="1" spans="1:4">
      <c r="A23" s="300" t="s">
        <v>42</v>
      </c>
      <c r="B23" s="299">
        <v>2000</v>
      </c>
      <c r="C23" s="43" t="s">
        <v>43</v>
      </c>
      <c r="D23" s="259">
        <f>260</f>
        <v>260</v>
      </c>
    </row>
    <row r="24" s="292" customFormat="1" ht="19.5" customHeight="1" spans="1:4">
      <c r="A24" s="300" t="s">
        <v>44</v>
      </c>
      <c r="B24" s="299"/>
      <c r="C24" s="43" t="s">
        <v>45</v>
      </c>
      <c r="D24" s="259">
        <v>1000</v>
      </c>
    </row>
    <row r="25" s="292" customFormat="1" ht="19.5" customHeight="1" spans="1:4">
      <c r="A25" s="300" t="s">
        <v>46</v>
      </c>
      <c r="B25" s="299">
        <v>300</v>
      </c>
      <c r="C25" s="43" t="s">
        <v>47</v>
      </c>
      <c r="D25" s="259">
        <v>575</v>
      </c>
    </row>
    <row r="26" s="292" customFormat="1" ht="19.5" customHeight="1" spans="1:4">
      <c r="A26" s="300" t="s">
        <v>48</v>
      </c>
      <c r="B26" s="299"/>
      <c r="C26" s="43" t="s">
        <v>49</v>
      </c>
      <c r="D26" s="259"/>
    </row>
    <row r="27" s="292" customFormat="1" ht="19.5" customHeight="1" spans="1:4">
      <c r="A27" s="301" t="s">
        <v>50</v>
      </c>
      <c r="B27" s="299">
        <v>13861</v>
      </c>
      <c r="C27" s="43" t="s">
        <v>51</v>
      </c>
      <c r="D27" s="259">
        <v>2000</v>
      </c>
    </row>
    <row r="28" s="292" customFormat="1" ht="19.5" customHeight="1" spans="1:4">
      <c r="A28" s="300" t="s">
        <v>52</v>
      </c>
      <c r="B28" s="299"/>
      <c r="C28" s="302"/>
      <c r="D28" s="302"/>
    </row>
    <row r="29" s="292" customFormat="1" ht="19.5" customHeight="1" spans="1:4">
      <c r="A29" s="300" t="s">
        <v>53</v>
      </c>
      <c r="B29" s="299"/>
      <c r="C29" s="300"/>
      <c r="D29" s="299"/>
    </row>
    <row r="30" s="292" customFormat="1" ht="19.5" customHeight="1" spans="1:4">
      <c r="A30" s="300" t="s">
        <v>54</v>
      </c>
      <c r="B30" s="299"/>
      <c r="C30" s="300"/>
      <c r="D30" s="299"/>
    </row>
    <row r="31" s="292" customFormat="1" ht="19.5" customHeight="1" spans="1:4">
      <c r="A31" s="298" t="s">
        <v>55</v>
      </c>
      <c r="B31" s="299">
        <f>B32+B33+B34</f>
        <v>-2008</v>
      </c>
      <c r="C31" s="298" t="s">
        <v>56</v>
      </c>
      <c r="D31" s="299">
        <v>12938</v>
      </c>
    </row>
    <row r="32" s="292" customFormat="1" ht="19.5" customHeight="1" spans="1:4">
      <c r="A32" s="300" t="s">
        <v>57</v>
      </c>
      <c r="B32" s="259">
        <v>-3925</v>
      </c>
      <c r="C32" s="298" t="s">
        <v>58</v>
      </c>
      <c r="D32" s="299"/>
    </row>
    <row r="33" s="292" customFormat="1" ht="19.5" customHeight="1" spans="1:4">
      <c r="A33" s="300" t="s">
        <v>59</v>
      </c>
      <c r="B33" s="259">
        <v>1880</v>
      </c>
      <c r="C33" s="298" t="s">
        <v>60</v>
      </c>
      <c r="D33" s="299"/>
    </row>
    <row r="34" s="292" customFormat="1" ht="19.5" customHeight="1" spans="1:4">
      <c r="A34" s="300" t="s">
        <v>61</v>
      </c>
      <c r="B34" s="259">
        <v>37</v>
      </c>
      <c r="C34" s="298" t="s">
        <v>62</v>
      </c>
      <c r="D34" s="299"/>
    </row>
    <row r="35" s="292" customFormat="1" ht="19.5" customHeight="1" spans="1:4">
      <c r="A35" s="298" t="s">
        <v>63</v>
      </c>
      <c r="B35" s="259"/>
      <c r="C35" s="298" t="s">
        <v>64</v>
      </c>
      <c r="D35" s="299"/>
    </row>
    <row r="36" s="292" customFormat="1" ht="19.5" customHeight="1" spans="1:4">
      <c r="A36" s="298" t="s">
        <v>65</v>
      </c>
      <c r="B36" s="299"/>
      <c r="C36" s="298" t="s">
        <v>66</v>
      </c>
      <c r="D36" s="299">
        <v>1505</v>
      </c>
    </row>
    <row r="37" s="292" customFormat="1" ht="19.5" customHeight="1" spans="1:4">
      <c r="A37" s="298" t="s">
        <v>67</v>
      </c>
      <c r="B37" s="299"/>
      <c r="C37" s="298"/>
      <c r="D37" s="299"/>
    </row>
    <row r="38" s="292" customFormat="1" ht="19.5" customHeight="1" spans="1:4">
      <c r="A38" s="298" t="s">
        <v>68</v>
      </c>
      <c r="B38" s="299">
        <v>621</v>
      </c>
      <c r="C38" s="298"/>
      <c r="D38" s="299"/>
    </row>
    <row r="39" s="292" customFormat="1" ht="19.5" customHeight="1" spans="1:4">
      <c r="A39" s="302"/>
      <c r="B39" s="299"/>
      <c r="C39" s="302"/>
      <c r="D39" s="299"/>
    </row>
    <row r="40" s="292" customFormat="1" ht="19.5" customHeight="1" spans="1:4">
      <c r="A40" s="303" t="s">
        <v>69</v>
      </c>
      <c r="B40" s="304">
        <f>B38+B37+B31+B5+B35</f>
        <v>52625.925</v>
      </c>
      <c r="C40" s="303" t="s">
        <v>70</v>
      </c>
      <c r="D40" s="304">
        <f>D31+D33+D32+D5+D34+D36+D35</f>
        <v>52626</v>
      </c>
    </row>
    <row r="41" s="292" customFormat="1" ht="18" customHeight="1" spans="2:4">
      <c r="B41" s="295"/>
      <c r="D41" s="295"/>
    </row>
    <row r="42" s="121" customFormat="1" ht="19.5" customHeight="1" spans="2:4">
      <c r="B42" s="293"/>
      <c r="C42" s="305"/>
      <c r="D42" s="293"/>
    </row>
    <row r="43" s="121" customFormat="1" spans="2:4">
      <c r="B43" s="293"/>
      <c r="D43" s="293"/>
    </row>
    <row r="44" s="121" customFormat="1" spans="2:4">
      <c r="B44" s="293"/>
      <c r="C44" s="305"/>
      <c r="D44" s="293"/>
    </row>
    <row r="45" s="121" customFormat="1" spans="2:4">
      <c r="B45" s="293"/>
      <c r="C45" s="305"/>
      <c r="D45" s="293"/>
    </row>
  </sheetData>
  <mergeCells count="1">
    <mergeCell ref="A2:D2"/>
  </mergeCells>
  <printOptions horizontalCentered="1"/>
  <pageMargins left="0.751388888888889" right="0.751388888888889" top="0.314583333333333" bottom="0.354166666666667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E8"/>
  <sheetViews>
    <sheetView workbookViewId="0">
      <selection activeCell="A18" sqref="A18"/>
    </sheetView>
  </sheetViews>
  <sheetFormatPr defaultColWidth="9" defaultRowHeight="14.25" outlineLevelRow="7" outlineLevelCol="4"/>
  <cols>
    <col min="1" max="1" width="33.125" style="206" customWidth="1"/>
    <col min="2" max="2" width="16.5" style="206" customWidth="1"/>
    <col min="3" max="3" width="17.25" style="206" customWidth="1"/>
    <col min="4" max="4" width="20.375" style="206" customWidth="1"/>
    <col min="5" max="5" width="23.625" style="206" customWidth="1"/>
    <col min="6" max="16384" width="9" style="206"/>
  </cols>
  <sheetData>
    <row r="1" s="206" customFormat="1" ht="18.95" customHeight="1" spans="1:5">
      <c r="A1" s="207" t="s">
        <v>802</v>
      </c>
      <c r="B1" s="208"/>
      <c r="C1" s="208"/>
      <c r="D1" s="208"/>
      <c r="E1" s="208"/>
    </row>
    <row r="2" s="206" customFormat="1" ht="36" customHeight="1" spans="1:5">
      <c r="A2" s="209" t="s">
        <v>803</v>
      </c>
      <c r="B2" s="209"/>
      <c r="C2" s="209"/>
      <c r="D2" s="209"/>
      <c r="E2" s="209"/>
    </row>
    <row r="3" s="206" customFormat="1" spans="1:5">
      <c r="A3" s="208"/>
      <c r="B3" s="210"/>
      <c r="C3" s="210"/>
      <c r="D3" s="211"/>
      <c r="E3" s="210" t="s">
        <v>2</v>
      </c>
    </row>
    <row r="4" s="206" customFormat="1" ht="47.1" customHeight="1" spans="1:5">
      <c r="A4" s="126" t="s">
        <v>804</v>
      </c>
      <c r="B4" s="127" t="s">
        <v>111</v>
      </c>
      <c r="C4" s="212" t="s">
        <v>805</v>
      </c>
      <c r="D4" s="212" t="s">
        <v>806</v>
      </c>
      <c r="E4" s="212" t="s">
        <v>807</v>
      </c>
    </row>
    <row r="5" s="206" customFormat="1" ht="47.1" customHeight="1" spans="1:5">
      <c r="A5" s="128" t="s">
        <v>808</v>
      </c>
      <c r="B5" s="213">
        <f>C5+D5+E5</f>
        <v>-2008</v>
      </c>
      <c r="C5" s="213">
        <v>-3925</v>
      </c>
      <c r="D5" s="129">
        <v>1880</v>
      </c>
      <c r="E5" s="129">
        <v>37</v>
      </c>
    </row>
    <row r="6" s="206" customFormat="1" spans="1:5">
      <c r="A6" s="111"/>
      <c r="B6" s="111"/>
      <c r="C6" s="111"/>
      <c r="D6" s="111"/>
      <c r="E6" s="111"/>
    </row>
    <row r="7" s="206" customFormat="1" spans="1:5">
      <c r="A7" s="111"/>
      <c r="B7" s="214"/>
      <c r="C7" s="111"/>
      <c r="D7" s="214"/>
      <c r="E7" s="111"/>
    </row>
    <row r="8" s="206" customFormat="1" spans="1:5">
      <c r="A8" s="111"/>
      <c r="B8" s="111"/>
      <c r="C8" s="111"/>
      <c r="D8" s="214"/>
      <c r="E8" s="111"/>
    </row>
  </sheetData>
  <mergeCells count="1">
    <mergeCell ref="A2:E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B231"/>
  <sheetViews>
    <sheetView workbookViewId="0">
      <selection activeCell="B11" sqref="B11"/>
    </sheetView>
  </sheetViews>
  <sheetFormatPr defaultColWidth="9" defaultRowHeight="14.25" outlineLevelCol="1"/>
  <cols>
    <col min="1" max="1" width="45.875" style="196" customWidth="1"/>
    <col min="2" max="2" width="22.5" style="196" customWidth="1"/>
    <col min="3" max="16384" width="9" style="121"/>
  </cols>
  <sheetData>
    <row r="1" s="121" customFormat="1" ht="38" customHeight="1" spans="1:2">
      <c r="A1" s="2" t="s">
        <v>809</v>
      </c>
      <c r="B1" s="197"/>
    </row>
    <row r="2" s="121" customFormat="1" ht="38" customHeight="1" spans="1:2">
      <c r="A2" s="61" t="s">
        <v>810</v>
      </c>
      <c r="B2" s="62"/>
    </row>
    <row r="3" s="121" customFormat="1" ht="38" customHeight="1" spans="1:2">
      <c r="A3" s="198"/>
      <c r="B3" s="199" t="s">
        <v>2</v>
      </c>
    </row>
    <row r="4" s="121" customFormat="1" ht="30" customHeight="1" spans="1:2">
      <c r="A4" s="200" t="s">
        <v>793</v>
      </c>
      <c r="B4" s="200" t="s">
        <v>88</v>
      </c>
    </row>
    <row r="5" s="121" customFormat="1" ht="30" customHeight="1" spans="1:2">
      <c r="A5" s="201" t="s">
        <v>811</v>
      </c>
      <c r="B5" s="202"/>
    </row>
    <row r="6" s="121" customFormat="1" ht="30" customHeight="1" spans="1:2">
      <c r="A6" s="201" t="s">
        <v>812</v>
      </c>
      <c r="B6" s="202"/>
    </row>
    <row r="7" s="121" customFormat="1" ht="30" customHeight="1" spans="1:2">
      <c r="A7" s="201" t="s">
        <v>813</v>
      </c>
      <c r="B7" s="202"/>
    </row>
    <row r="8" s="121" customFormat="1" ht="30" customHeight="1" spans="1:2">
      <c r="A8" s="201" t="s">
        <v>814</v>
      </c>
      <c r="B8" s="202"/>
    </row>
    <row r="9" s="121" customFormat="1" ht="30" customHeight="1" spans="1:2">
      <c r="A9" s="201" t="s">
        <v>815</v>
      </c>
      <c r="B9" s="202"/>
    </row>
    <row r="10" s="121" customFormat="1" ht="30" customHeight="1" spans="1:2">
      <c r="A10" s="201" t="s">
        <v>816</v>
      </c>
      <c r="B10" s="202"/>
    </row>
    <row r="11" s="121" customFormat="1" ht="30" customHeight="1" spans="1:2">
      <c r="A11" s="201" t="s">
        <v>817</v>
      </c>
      <c r="B11" s="202"/>
    </row>
    <row r="12" s="121" customFormat="1" ht="30" customHeight="1" spans="1:2">
      <c r="A12" s="201" t="s">
        <v>818</v>
      </c>
      <c r="B12" s="202"/>
    </row>
    <row r="13" s="121" customFormat="1" ht="30" customHeight="1" spans="1:2">
      <c r="A13" s="201" t="s">
        <v>819</v>
      </c>
      <c r="B13" s="202"/>
    </row>
    <row r="14" s="121" customFormat="1" ht="30" customHeight="1" spans="1:2">
      <c r="A14" s="201" t="s">
        <v>820</v>
      </c>
      <c r="B14" s="202"/>
    </row>
    <row r="15" s="121" customFormat="1" ht="30" customHeight="1" spans="1:2">
      <c r="A15" s="201" t="s">
        <v>821</v>
      </c>
      <c r="B15" s="202"/>
    </row>
    <row r="16" s="121" customFormat="1" ht="30" customHeight="1" spans="1:2">
      <c r="A16" s="203" t="s">
        <v>822</v>
      </c>
      <c r="B16" s="202"/>
    </row>
    <row r="17" s="121" customFormat="1" spans="1:2">
      <c r="A17" s="204"/>
      <c r="B17" s="204"/>
    </row>
    <row r="18" s="121" customFormat="1" spans="1:2">
      <c r="A18" s="204"/>
      <c r="B18" s="204"/>
    </row>
    <row r="19" s="121" customFormat="1" spans="1:2">
      <c r="A19" s="204"/>
      <c r="B19" s="204"/>
    </row>
    <row r="20" s="121" customFormat="1" spans="1:2">
      <c r="A20" s="204"/>
      <c r="B20" s="204"/>
    </row>
    <row r="21" s="121" customFormat="1" spans="1:2">
      <c r="A21" s="204"/>
      <c r="B21" s="204"/>
    </row>
    <row r="22" s="121" customFormat="1" spans="1:2">
      <c r="A22" s="204"/>
      <c r="B22" s="204"/>
    </row>
    <row r="23" s="121" customFormat="1" spans="1:2">
      <c r="A23" s="204"/>
      <c r="B23" s="204"/>
    </row>
    <row r="24" s="121" customFormat="1" spans="1:2">
      <c r="A24" s="204"/>
      <c r="B24" s="204"/>
    </row>
    <row r="25" s="121" customFormat="1" spans="1:2">
      <c r="A25" s="204"/>
      <c r="B25" s="204"/>
    </row>
    <row r="26" s="121" customFormat="1" spans="1:2">
      <c r="A26" s="204"/>
      <c r="B26" s="204"/>
    </row>
    <row r="27" s="121" customFormat="1" spans="1:2">
      <c r="A27" s="204"/>
      <c r="B27" s="204"/>
    </row>
    <row r="28" s="121" customFormat="1" spans="1:2">
      <c r="A28" s="204"/>
      <c r="B28" s="204"/>
    </row>
    <row r="29" s="121" customFormat="1" spans="1:2">
      <c r="A29" s="204"/>
      <c r="B29" s="204"/>
    </row>
    <row r="30" s="121" customFormat="1" spans="1:2">
      <c r="A30" s="204"/>
      <c r="B30" s="204"/>
    </row>
    <row r="31" s="121" customFormat="1" spans="1:2">
      <c r="A31" s="204"/>
      <c r="B31" s="204"/>
    </row>
    <row r="32" s="121" customFormat="1" spans="1:2">
      <c r="A32" s="204"/>
      <c r="B32" s="204"/>
    </row>
    <row r="33" s="121" customFormat="1" spans="1:2">
      <c r="A33" s="204"/>
      <c r="B33" s="204"/>
    </row>
    <row r="34" s="121" customFormat="1" spans="1:2">
      <c r="A34" s="204"/>
      <c r="B34" s="204"/>
    </row>
    <row r="35" s="121" customFormat="1" spans="1:2">
      <c r="A35" s="204"/>
      <c r="B35" s="204"/>
    </row>
    <row r="36" s="121" customFormat="1" spans="1:2">
      <c r="A36" s="204"/>
      <c r="B36" s="204"/>
    </row>
    <row r="37" s="121" customFormat="1" spans="1:2">
      <c r="A37" s="204"/>
      <c r="B37" s="204"/>
    </row>
    <row r="38" s="121" customFormat="1" spans="1:2">
      <c r="A38" s="204"/>
      <c r="B38" s="204"/>
    </row>
    <row r="39" s="121" customFormat="1" spans="1:2">
      <c r="A39" s="204"/>
      <c r="B39" s="204"/>
    </row>
    <row r="40" s="121" customFormat="1" spans="1:2">
      <c r="A40" s="204"/>
      <c r="B40" s="204"/>
    </row>
    <row r="41" s="121" customFormat="1" spans="1:2">
      <c r="A41" s="204"/>
      <c r="B41" s="204"/>
    </row>
    <row r="42" s="121" customFormat="1" spans="1:2">
      <c r="A42" s="204"/>
      <c r="B42" s="204"/>
    </row>
    <row r="43" s="121" customFormat="1" spans="1:2">
      <c r="A43" s="204"/>
      <c r="B43" s="204"/>
    </row>
    <row r="44" s="121" customFormat="1" spans="1:2">
      <c r="A44" s="204"/>
      <c r="B44" s="204"/>
    </row>
    <row r="45" s="121" customFormat="1" spans="1:2">
      <c r="A45" s="204"/>
      <c r="B45" s="204"/>
    </row>
    <row r="46" s="121" customFormat="1" spans="1:2">
      <c r="A46" s="204"/>
      <c r="B46" s="204"/>
    </row>
    <row r="47" s="121" customFormat="1" spans="1:2">
      <c r="A47" s="204"/>
      <c r="B47" s="204"/>
    </row>
    <row r="48" s="121" customFormat="1" spans="1:2">
      <c r="A48" s="204"/>
      <c r="B48" s="204"/>
    </row>
    <row r="49" s="121" customFormat="1" spans="1:2">
      <c r="A49" s="204"/>
      <c r="B49" s="204"/>
    </row>
    <row r="50" s="121" customFormat="1" spans="1:2">
      <c r="A50" s="204"/>
      <c r="B50" s="204"/>
    </row>
    <row r="51" s="121" customFormat="1" spans="1:2">
      <c r="A51" s="204"/>
      <c r="B51" s="204"/>
    </row>
    <row r="52" s="121" customFormat="1" spans="1:2">
      <c r="A52" s="204"/>
      <c r="B52" s="204"/>
    </row>
    <row r="53" s="121" customFormat="1" spans="1:2">
      <c r="A53" s="204"/>
      <c r="B53" s="204"/>
    </row>
    <row r="54" s="121" customFormat="1" spans="1:2">
      <c r="A54" s="204"/>
      <c r="B54" s="204"/>
    </row>
    <row r="55" s="121" customFormat="1" spans="1:2">
      <c r="A55" s="204"/>
      <c r="B55" s="204"/>
    </row>
    <row r="56" s="121" customFormat="1" spans="1:2">
      <c r="A56" s="204"/>
      <c r="B56" s="204"/>
    </row>
    <row r="57" s="121" customFormat="1" spans="1:2">
      <c r="A57" s="204"/>
      <c r="B57" s="204"/>
    </row>
    <row r="58" s="121" customFormat="1" spans="1:2">
      <c r="A58" s="204"/>
      <c r="B58" s="204"/>
    </row>
    <row r="59" s="121" customFormat="1" spans="1:2">
      <c r="A59" s="204"/>
      <c r="B59" s="204"/>
    </row>
    <row r="60" s="121" customFormat="1" spans="1:2">
      <c r="A60" s="204"/>
      <c r="B60" s="204"/>
    </row>
    <row r="61" s="121" customFormat="1" spans="1:2">
      <c r="A61" s="204"/>
      <c r="B61" s="204"/>
    </row>
    <row r="62" s="121" customFormat="1" spans="1:2">
      <c r="A62" s="204"/>
      <c r="B62" s="204"/>
    </row>
    <row r="63" s="121" customFormat="1" spans="1:2">
      <c r="A63" s="204"/>
      <c r="B63" s="204"/>
    </row>
    <row r="64" s="121" customFormat="1" spans="1:2">
      <c r="A64" s="204"/>
      <c r="B64" s="204"/>
    </row>
    <row r="65" s="121" customFormat="1" spans="1:2">
      <c r="A65" s="204"/>
      <c r="B65" s="204"/>
    </row>
    <row r="66" s="121" customFormat="1" spans="1:2">
      <c r="A66" s="204"/>
      <c r="B66" s="204"/>
    </row>
    <row r="67" s="121" customFormat="1" spans="1:2">
      <c r="A67" s="204"/>
      <c r="B67" s="204"/>
    </row>
    <row r="68" s="121" customFormat="1" spans="1:2">
      <c r="A68" s="204"/>
      <c r="B68" s="204"/>
    </row>
    <row r="69" s="121" customFormat="1" spans="1:2">
      <c r="A69" s="204"/>
      <c r="B69" s="204"/>
    </row>
    <row r="70" s="121" customFormat="1" spans="1:2">
      <c r="A70" s="204"/>
      <c r="B70" s="204"/>
    </row>
    <row r="71" s="121" customFormat="1" spans="1:2">
      <c r="A71" s="204"/>
      <c r="B71" s="204"/>
    </row>
    <row r="72" s="121" customFormat="1" spans="1:2">
      <c r="A72" s="204"/>
      <c r="B72" s="204"/>
    </row>
    <row r="73" s="121" customFormat="1" spans="1:2">
      <c r="A73" s="204"/>
      <c r="B73" s="204"/>
    </row>
    <row r="74" s="121" customFormat="1" spans="1:2">
      <c r="A74" s="204"/>
      <c r="B74" s="204"/>
    </row>
    <row r="75" s="121" customFormat="1" spans="1:2">
      <c r="A75" s="204"/>
      <c r="B75" s="204"/>
    </row>
    <row r="76" s="121" customFormat="1" spans="1:2">
      <c r="A76" s="204"/>
      <c r="B76" s="204"/>
    </row>
    <row r="77" s="121" customFormat="1" spans="1:2">
      <c r="A77" s="204"/>
      <c r="B77" s="204"/>
    </row>
    <row r="78" s="121" customFormat="1" spans="1:2">
      <c r="A78" s="204"/>
      <c r="B78" s="204"/>
    </row>
    <row r="79" s="121" customFormat="1" spans="1:2">
      <c r="A79" s="204"/>
      <c r="B79" s="204"/>
    </row>
    <row r="80" s="121" customFormat="1" spans="1:2">
      <c r="A80" s="204"/>
      <c r="B80" s="204"/>
    </row>
    <row r="81" s="121" customFormat="1" spans="1:2">
      <c r="A81" s="204"/>
      <c r="B81" s="204"/>
    </row>
    <row r="82" s="121" customFormat="1" spans="1:2">
      <c r="A82" s="204"/>
      <c r="B82" s="204"/>
    </row>
    <row r="83" s="121" customFormat="1" spans="1:2">
      <c r="A83" s="204"/>
      <c r="B83" s="204"/>
    </row>
    <row r="84" s="121" customFormat="1" spans="1:2">
      <c r="A84" s="204"/>
      <c r="B84" s="204"/>
    </row>
    <row r="85" s="121" customFormat="1" spans="1:2">
      <c r="A85" s="204"/>
      <c r="B85" s="204"/>
    </row>
    <row r="86" s="121" customFormat="1" spans="1:2">
      <c r="A86" s="204"/>
      <c r="B86" s="204"/>
    </row>
    <row r="87" s="121" customFormat="1" spans="1:2">
      <c r="A87" s="204"/>
      <c r="B87" s="204"/>
    </row>
    <row r="88" s="121" customFormat="1" spans="1:2">
      <c r="A88" s="204"/>
      <c r="B88" s="204"/>
    </row>
    <row r="89" s="121" customFormat="1" spans="1:2">
      <c r="A89" s="204"/>
      <c r="B89" s="204"/>
    </row>
    <row r="90" s="121" customFormat="1" spans="1:2">
      <c r="A90" s="204"/>
      <c r="B90" s="204"/>
    </row>
    <row r="91" s="121" customFormat="1" spans="1:2">
      <c r="A91" s="204"/>
      <c r="B91" s="204"/>
    </row>
    <row r="92" s="121" customFormat="1" spans="1:2">
      <c r="A92" s="204"/>
      <c r="B92" s="204"/>
    </row>
    <row r="93" s="121" customFormat="1" spans="1:2">
      <c r="A93" s="204"/>
      <c r="B93" s="204"/>
    </row>
    <row r="94" s="121" customFormat="1" spans="1:2">
      <c r="A94" s="204"/>
      <c r="B94" s="204"/>
    </row>
    <row r="95" s="121" customFormat="1" spans="1:2">
      <c r="A95" s="204"/>
      <c r="B95" s="204"/>
    </row>
    <row r="96" s="121" customFormat="1" spans="1:2">
      <c r="A96" s="204"/>
      <c r="B96" s="204"/>
    </row>
    <row r="97" s="121" customFormat="1" spans="1:2">
      <c r="A97" s="204"/>
      <c r="B97" s="204"/>
    </row>
    <row r="98" s="121" customFormat="1" spans="1:2">
      <c r="A98" s="204"/>
      <c r="B98" s="204"/>
    </row>
    <row r="99" s="121" customFormat="1" spans="1:2">
      <c r="A99" s="204"/>
      <c r="B99" s="204"/>
    </row>
    <row r="100" s="121" customFormat="1" spans="1:2">
      <c r="A100" s="204"/>
      <c r="B100" s="204"/>
    </row>
    <row r="101" s="121" customFormat="1" spans="1:2">
      <c r="A101" s="204"/>
      <c r="B101" s="204"/>
    </row>
    <row r="102" s="121" customFormat="1" spans="1:2">
      <c r="A102" s="204"/>
      <c r="B102" s="204"/>
    </row>
    <row r="103" s="121" customFormat="1" spans="1:2">
      <c r="A103" s="204"/>
      <c r="B103" s="204"/>
    </row>
    <row r="104" s="121" customFormat="1" spans="1:2">
      <c r="A104" s="204"/>
      <c r="B104" s="204"/>
    </row>
    <row r="105" s="121" customFormat="1" spans="1:2">
      <c r="A105" s="204"/>
      <c r="B105" s="204"/>
    </row>
    <row r="106" s="121" customFormat="1" spans="1:2">
      <c r="A106" s="204"/>
      <c r="B106" s="204"/>
    </row>
    <row r="107" s="121" customFormat="1" spans="1:2">
      <c r="A107" s="204"/>
      <c r="B107" s="204"/>
    </row>
    <row r="108" s="121" customFormat="1" spans="1:2">
      <c r="A108" s="204"/>
      <c r="B108" s="204"/>
    </row>
    <row r="109" s="121" customFormat="1" spans="1:2">
      <c r="A109" s="204"/>
      <c r="B109" s="204"/>
    </row>
    <row r="110" s="121" customFormat="1" spans="1:2">
      <c r="A110" s="204"/>
      <c r="B110" s="204"/>
    </row>
    <row r="111" s="121" customFormat="1" spans="1:2">
      <c r="A111" s="204"/>
      <c r="B111" s="204"/>
    </row>
    <row r="112" s="121" customFormat="1" spans="1:2">
      <c r="A112" s="204"/>
      <c r="B112" s="204"/>
    </row>
    <row r="113" s="121" customFormat="1" spans="1:2">
      <c r="A113" s="204"/>
      <c r="B113" s="204"/>
    </row>
    <row r="114" s="121" customFormat="1" spans="1:2">
      <c r="A114" s="204"/>
      <c r="B114" s="204"/>
    </row>
    <row r="115" s="121" customFormat="1" spans="1:2">
      <c r="A115" s="204"/>
      <c r="B115" s="204"/>
    </row>
    <row r="116" s="121" customFormat="1" spans="1:2">
      <c r="A116" s="204"/>
      <c r="B116" s="204"/>
    </row>
    <row r="117" s="121" customFormat="1" spans="1:2">
      <c r="A117" s="204"/>
      <c r="B117" s="204"/>
    </row>
    <row r="118" s="121" customFormat="1" spans="1:2">
      <c r="A118" s="204"/>
      <c r="B118" s="204"/>
    </row>
    <row r="119" s="121" customFormat="1" spans="1:2">
      <c r="A119" s="204"/>
      <c r="B119" s="204"/>
    </row>
    <row r="120" s="121" customFormat="1" spans="1:2">
      <c r="A120" s="204"/>
      <c r="B120" s="204"/>
    </row>
    <row r="121" s="121" customFormat="1" spans="1:2">
      <c r="A121" s="204"/>
      <c r="B121" s="204"/>
    </row>
    <row r="122" s="121" customFormat="1" spans="1:2">
      <c r="A122" s="204"/>
      <c r="B122" s="204"/>
    </row>
    <row r="123" s="121" customFormat="1" spans="1:2">
      <c r="A123" s="204"/>
      <c r="B123" s="204"/>
    </row>
    <row r="124" s="121" customFormat="1" spans="1:2">
      <c r="A124" s="204"/>
      <c r="B124" s="204"/>
    </row>
    <row r="125" s="121" customFormat="1" spans="1:2">
      <c r="A125" s="204"/>
      <c r="B125" s="204"/>
    </row>
    <row r="126" s="121" customFormat="1" spans="1:2">
      <c r="A126" s="204"/>
      <c r="B126" s="204"/>
    </row>
    <row r="127" s="121" customFormat="1" spans="1:2">
      <c r="A127" s="204"/>
      <c r="B127" s="204"/>
    </row>
    <row r="128" s="121" customFormat="1" spans="1:2">
      <c r="A128" s="204"/>
      <c r="B128" s="204"/>
    </row>
    <row r="129" s="121" customFormat="1" spans="1:2">
      <c r="A129" s="204"/>
      <c r="B129" s="204"/>
    </row>
    <row r="130" s="121" customFormat="1" spans="1:2">
      <c r="A130" s="204"/>
      <c r="B130" s="204"/>
    </row>
    <row r="131" s="121" customFormat="1" spans="1:2">
      <c r="A131" s="204"/>
      <c r="B131" s="204"/>
    </row>
    <row r="132" s="121" customFormat="1" spans="1:2">
      <c r="A132" s="204"/>
      <c r="B132" s="204"/>
    </row>
    <row r="133" s="121" customFormat="1" spans="1:2">
      <c r="A133" s="204"/>
      <c r="B133" s="204"/>
    </row>
    <row r="134" s="121" customFormat="1" spans="1:2">
      <c r="A134" s="204"/>
      <c r="B134" s="204"/>
    </row>
    <row r="135" s="121" customFormat="1" spans="1:2">
      <c r="A135" s="204"/>
      <c r="B135" s="204"/>
    </row>
    <row r="136" s="121" customFormat="1" spans="1:2">
      <c r="A136" s="204"/>
      <c r="B136" s="204"/>
    </row>
    <row r="137" s="121" customFormat="1" spans="1:2">
      <c r="A137" s="204"/>
      <c r="B137" s="204"/>
    </row>
    <row r="138" s="121" customFormat="1" spans="1:2">
      <c r="A138" s="204"/>
      <c r="B138" s="204"/>
    </row>
    <row r="139" s="121" customFormat="1" spans="1:2">
      <c r="A139" s="204"/>
      <c r="B139" s="204"/>
    </row>
    <row r="140" s="121" customFormat="1" spans="1:2">
      <c r="A140" s="204"/>
      <c r="B140" s="204"/>
    </row>
    <row r="141" s="121" customFormat="1" spans="1:2">
      <c r="A141" s="204"/>
      <c r="B141" s="204"/>
    </row>
    <row r="142" s="121" customFormat="1" spans="1:2">
      <c r="A142" s="204"/>
      <c r="B142" s="204"/>
    </row>
    <row r="143" s="121" customFormat="1" spans="1:2">
      <c r="A143" s="204"/>
      <c r="B143" s="204"/>
    </row>
    <row r="144" s="121" customFormat="1" spans="1:2">
      <c r="A144" s="204"/>
      <c r="B144" s="204"/>
    </row>
    <row r="145" s="121" customFormat="1" spans="1:2">
      <c r="A145" s="204"/>
      <c r="B145" s="204"/>
    </row>
    <row r="146" s="121" customFormat="1" spans="1:2">
      <c r="A146" s="204"/>
      <c r="B146" s="204"/>
    </row>
    <row r="147" s="121" customFormat="1" spans="1:2">
      <c r="A147" s="204"/>
      <c r="B147" s="204"/>
    </row>
    <row r="148" s="121" customFormat="1" spans="1:2">
      <c r="A148" s="204"/>
      <c r="B148" s="204"/>
    </row>
    <row r="149" s="121" customFormat="1" spans="1:2">
      <c r="A149" s="204"/>
      <c r="B149" s="204"/>
    </row>
    <row r="150" s="121" customFormat="1" spans="1:2">
      <c r="A150" s="204"/>
      <c r="B150" s="204"/>
    </row>
    <row r="151" s="121" customFormat="1" spans="1:2">
      <c r="A151" s="204"/>
      <c r="B151" s="204"/>
    </row>
    <row r="152" s="121" customFormat="1" spans="1:2">
      <c r="A152" s="204"/>
      <c r="B152" s="204"/>
    </row>
    <row r="153" s="121" customFormat="1" spans="1:2">
      <c r="A153" s="204"/>
      <c r="B153" s="204"/>
    </row>
    <row r="154" s="121" customFormat="1" spans="1:2">
      <c r="A154" s="204"/>
      <c r="B154" s="204"/>
    </row>
    <row r="155" s="121" customFormat="1" spans="1:2">
      <c r="A155" s="204"/>
      <c r="B155" s="204"/>
    </row>
    <row r="156" s="121" customFormat="1" spans="1:2">
      <c r="A156" s="204"/>
      <c r="B156" s="204"/>
    </row>
    <row r="157" s="121" customFormat="1" spans="1:2">
      <c r="A157" s="204"/>
      <c r="B157" s="204"/>
    </row>
    <row r="158" s="121" customFormat="1" spans="1:2">
      <c r="A158" s="204"/>
      <c r="B158" s="204"/>
    </row>
    <row r="159" s="121" customFormat="1" spans="1:2">
      <c r="A159" s="204"/>
      <c r="B159" s="204"/>
    </row>
    <row r="160" s="121" customFormat="1" spans="1:2">
      <c r="A160" s="204"/>
      <c r="B160" s="204"/>
    </row>
    <row r="161" s="121" customFormat="1" spans="1:2">
      <c r="A161" s="204"/>
      <c r="B161" s="204"/>
    </row>
    <row r="162" s="121" customFormat="1" spans="1:2">
      <c r="A162" s="204"/>
      <c r="B162" s="204"/>
    </row>
    <row r="163" s="121" customFormat="1" spans="1:2">
      <c r="A163" s="204"/>
      <c r="B163" s="204"/>
    </row>
    <row r="164" s="121" customFormat="1" spans="1:2">
      <c r="A164" s="204"/>
      <c r="B164" s="204"/>
    </row>
    <row r="165" s="121" customFormat="1" spans="1:2">
      <c r="A165" s="204"/>
      <c r="B165" s="204"/>
    </row>
    <row r="166" s="121" customFormat="1" spans="1:2">
      <c r="A166" s="204"/>
      <c r="B166" s="204"/>
    </row>
    <row r="167" s="121" customFormat="1" spans="1:2">
      <c r="A167" s="204"/>
      <c r="B167" s="204"/>
    </row>
    <row r="168" s="121" customFormat="1" spans="1:2">
      <c r="A168" s="204"/>
      <c r="B168" s="204"/>
    </row>
    <row r="169" s="121" customFormat="1" spans="1:2">
      <c r="A169" s="204"/>
      <c r="B169" s="204"/>
    </row>
    <row r="170" s="121" customFormat="1" spans="1:2">
      <c r="A170" s="204"/>
      <c r="B170" s="204"/>
    </row>
    <row r="171" s="121" customFormat="1" spans="1:2">
      <c r="A171" s="204"/>
      <c r="B171" s="204"/>
    </row>
    <row r="172" s="121" customFormat="1" spans="1:2">
      <c r="A172" s="204"/>
      <c r="B172" s="204"/>
    </row>
    <row r="173" s="121" customFormat="1" spans="1:2">
      <c r="A173" s="204"/>
      <c r="B173" s="204"/>
    </row>
    <row r="174" s="121" customFormat="1" spans="1:2">
      <c r="A174" s="205"/>
      <c r="B174" s="205"/>
    </row>
    <row r="175" s="121" customFormat="1" spans="1:2">
      <c r="A175" s="205"/>
      <c r="B175" s="205"/>
    </row>
    <row r="176" s="121" customFormat="1" spans="1:2">
      <c r="A176" s="205"/>
      <c r="B176" s="205"/>
    </row>
    <row r="177" s="121" customFormat="1" spans="1:2">
      <c r="A177" s="205"/>
      <c r="B177" s="205"/>
    </row>
    <row r="178" s="121" customFormat="1" spans="1:2">
      <c r="A178" s="205"/>
      <c r="B178" s="205"/>
    </row>
    <row r="179" s="121" customFormat="1" spans="1:2">
      <c r="A179" s="205"/>
      <c r="B179" s="205"/>
    </row>
    <row r="180" s="121" customFormat="1" spans="1:2">
      <c r="A180" s="205"/>
      <c r="B180" s="205"/>
    </row>
    <row r="181" s="121" customFormat="1" spans="1:2">
      <c r="A181" s="205"/>
      <c r="B181" s="205"/>
    </row>
    <row r="182" s="121" customFormat="1" spans="1:2">
      <c r="A182" s="205"/>
      <c r="B182" s="205"/>
    </row>
    <row r="183" s="121" customFormat="1" spans="1:2">
      <c r="A183" s="205"/>
      <c r="B183" s="205"/>
    </row>
    <row r="184" s="121" customFormat="1" spans="1:2">
      <c r="A184" s="205"/>
      <c r="B184" s="205"/>
    </row>
    <row r="185" s="121" customFormat="1" spans="1:2">
      <c r="A185" s="205"/>
      <c r="B185" s="205"/>
    </row>
    <row r="186" s="121" customFormat="1" spans="1:2">
      <c r="A186" s="205"/>
      <c r="B186" s="205"/>
    </row>
    <row r="187" s="121" customFormat="1" spans="1:2">
      <c r="A187" s="205"/>
      <c r="B187" s="205"/>
    </row>
    <row r="188" s="121" customFormat="1" spans="1:2">
      <c r="A188" s="205"/>
      <c r="B188" s="205"/>
    </row>
    <row r="189" s="121" customFormat="1" spans="1:2">
      <c r="A189" s="205"/>
      <c r="B189" s="205"/>
    </row>
    <row r="190" s="121" customFormat="1" spans="1:2">
      <c r="A190" s="205"/>
      <c r="B190" s="205"/>
    </row>
    <row r="191" s="121" customFormat="1" spans="1:2">
      <c r="A191" s="205"/>
      <c r="B191" s="205"/>
    </row>
    <row r="192" s="121" customFormat="1" spans="1:2">
      <c r="A192" s="205"/>
      <c r="B192" s="205"/>
    </row>
    <row r="193" s="121" customFormat="1" spans="1:2">
      <c r="A193" s="205"/>
      <c r="B193" s="205"/>
    </row>
    <row r="194" s="121" customFormat="1" spans="1:2">
      <c r="A194" s="205"/>
      <c r="B194" s="205"/>
    </row>
    <row r="195" s="121" customFormat="1" spans="1:2">
      <c r="A195" s="205"/>
      <c r="B195" s="205"/>
    </row>
    <row r="196" s="121" customFormat="1" spans="1:2">
      <c r="A196" s="205"/>
      <c r="B196" s="205"/>
    </row>
    <row r="197" s="121" customFormat="1" spans="1:2">
      <c r="A197" s="205"/>
      <c r="B197" s="205"/>
    </row>
    <row r="198" s="121" customFormat="1" spans="1:2">
      <c r="A198" s="205"/>
      <c r="B198" s="205"/>
    </row>
    <row r="199" s="121" customFormat="1" spans="1:2">
      <c r="A199" s="205"/>
      <c r="B199" s="205"/>
    </row>
    <row r="200" s="121" customFormat="1" spans="1:2">
      <c r="A200" s="205"/>
      <c r="B200" s="205"/>
    </row>
    <row r="201" s="121" customFormat="1" spans="1:2">
      <c r="A201" s="205"/>
      <c r="B201" s="205"/>
    </row>
    <row r="202" s="121" customFormat="1" spans="1:2">
      <c r="A202" s="205"/>
      <c r="B202" s="205"/>
    </row>
    <row r="203" s="121" customFormat="1" spans="1:2">
      <c r="A203" s="205"/>
      <c r="B203" s="205"/>
    </row>
    <row r="204" s="121" customFormat="1" spans="1:2">
      <c r="A204" s="205"/>
      <c r="B204" s="205"/>
    </row>
    <row r="205" s="121" customFormat="1" spans="1:2">
      <c r="A205" s="205"/>
      <c r="B205" s="205"/>
    </row>
    <row r="206" s="121" customFormat="1" spans="1:2">
      <c r="A206" s="205"/>
      <c r="B206" s="205"/>
    </row>
    <row r="207" s="121" customFormat="1" spans="1:2">
      <c r="A207" s="205"/>
      <c r="B207" s="205"/>
    </row>
    <row r="208" s="121" customFormat="1" spans="1:2">
      <c r="A208" s="205"/>
      <c r="B208" s="205"/>
    </row>
    <row r="209" s="121" customFormat="1" spans="1:2">
      <c r="A209" s="205"/>
      <c r="B209" s="205"/>
    </row>
    <row r="210" s="121" customFormat="1" spans="1:2">
      <c r="A210" s="205"/>
      <c r="B210" s="205"/>
    </row>
    <row r="211" s="121" customFormat="1" spans="1:2">
      <c r="A211" s="205"/>
      <c r="B211" s="205"/>
    </row>
    <row r="212" s="121" customFormat="1" spans="1:2">
      <c r="A212" s="205"/>
      <c r="B212" s="205"/>
    </row>
    <row r="213" s="121" customFormat="1" spans="1:2">
      <c r="A213" s="205"/>
      <c r="B213" s="205"/>
    </row>
    <row r="214" s="121" customFormat="1" spans="1:2">
      <c r="A214" s="205"/>
      <c r="B214" s="205"/>
    </row>
    <row r="215" s="121" customFormat="1" spans="1:2">
      <c r="A215" s="205"/>
      <c r="B215" s="205"/>
    </row>
    <row r="216" s="121" customFormat="1" spans="1:2">
      <c r="A216" s="205"/>
      <c r="B216" s="205"/>
    </row>
    <row r="217" s="121" customFormat="1" spans="1:2">
      <c r="A217" s="205"/>
      <c r="B217" s="205"/>
    </row>
    <row r="218" s="121" customFormat="1" spans="1:2">
      <c r="A218" s="205"/>
      <c r="B218" s="205"/>
    </row>
    <row r="219" s="121" customFormat="1" spans="1:2">
      <c r="A219" s="205"/>
      <c r="B219" s="205"/>
    </row>
    <row r="220" s="121" customFormat="1" spans="1:2">
      <c r="A220" s="205"/>
      <c r="B220" s="205"/>
    </row>
    <row r="221" s="121" customFormat="1" spans="1:2">
      <c r="A221" s="205"/>
      <c r="B221" s="205"/>
    </row>
    <row r="222" s="121" customFormat="1" spans="1:2">
      <c r="A222" s="205"/>
      <c r="B222" s="205"/>
    </row>
    <row r="223" s="121" customFormat="1" spans="1:2">
      <c r="A223" s="205"/>
      <c r="B223" s="205"/>
    </row>
    <row r="224" s="121" customFormat="1" spans="1:2">
      <c r="A224" s="205"/>
      <c r="B224" s="205"/>
    </row>
    <row r="225" s="121" customFormat="1" spans="1:2">
      <c r="A225" s="205"/>
      <c r="B225" s="205"/>
    </row>
    <row r="226" s="121" customFormat="1" spans="1:2">
      <c r="A226" s="205"/>
      <c r="B226" s="205"/>
    </row>
    <row r="227" s="121" customFormat="1" spans="1:2">
      <c r="A227" s="205"/>
      <c r="B227" s="205"/>
    </row>
    <row r="228" s="121" customFormat="1" spans="1:2">
      <c r="A228" s="205"/>
      <c r="B228" s="205"/>
    </row>
    <row r="229" s="121" customFormat="1" spans="1:2">
      <c r="A229" s="205"/>
      <c r="B229" s="205"/>
    </row>
    <row r="230" s="121" customFormat="1" spans="1:2">
      <c r="A230" s="205"/>
      <c r="B230" s="205"/>
    </row>
    <row r="231" s="121" customFormat="1" spans="1:2">
      <c r="A231" s="205"/>
      <c r="B231" s="205"/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C14"/>
  <sheetViews>
    <sheetView workbookViewId="0">
      <selection activeCell="C6" sqref="C6"/>
    </sheetView>
  </sheetViews>
  <sheetFormatPr defaultColWidth="14.875" defaultRowHeight="32.25" customHeight="1" outlineLevelCol="2"/>
  <cols>
    <col min="1" max="1" width="47.5" style="17" customWidth="1"/>
    <col min="2" max="3" width="19.625" style="17" customWidth="1"/>
    <col min="4" max="4" width="14.875" style="17"/>
    <col min="5" max="6" width="27.5" style="17" customWidth="1"/>
    <col min="7" max="16384" width="14.875" style="17"/>
  </cols>
  <sheetData>
    <row r="1" customHeight="1" spans="1:3">
      <c r="A1" s="186" t="s">
        <v>823</v>
      </c>
      <c r="B1" s="187"/>
      <c r="C1" s="187"/>
    </row>
    <row r="2" customHeight="1" spans="1:3">
      <c r="A2" s="188" t="s">
        <v>824</v>
      </c>
      <c r="B2" s="188"/>
      <c r="C2" s="188"/>
    </row>
    <row r="3" customHeight="1" spans="3:3">
      <c r="C3" s="144" t="s">
        <v>2</v>
      </c>
    </row>
    <row r="4" ht="27.75" customHeight="1" spans="1:3">
      <c r="A4" s="189" t="s">
        <v>3</v>
      </c>
      <c r="B4" s="189" t="s">
        <v>825</v>
      </c>
      <c r="C4" s="189" t="s">
        <v>826</v>
      </c>
    </row>
    <row r="5" ht="36.75" customHeight="1" spans="1:3">
      <c r="A5" s="190" t="s">
        <v>827</v>
      </c>
      <c r="B5" s="117">
        <v>19637</v>
      </c>
      <c r="C5" s="191">
        <v>19637</v>
      </c>
    </row>
    <row r="6" ht="36.75" customHeight="1" spans="1:3">
      <c r="A6" s="190" t="s">
        <v>828</v>
      </c>
      <c r="B6" s="117">
        <v>17331</v>
      </c>
      <c r="C6" s="191">
        <v>17331</v>
      </c>
    </row>
    <row r="7" ht="36.75" customHeight="1" spans="1:3">
      <c r="A7" s="190" t="s">
        <v>829</v>
      </c>
      <c r="B7" s="117">
        <v>19637</v>
      </c>
      <c r="C7" s="192">
        <v>19637</v>
      </c>
    </row>
    <row r="8" ht="36.75" customHeight="1" spans="1:3">
      <c r="A8" s="190" t="s">
        <v>830</v>
      </c>
      <c r="B8" s="117">
        <v>2824</v>
      </c>
      <c r="C8" s="191">
        <v>2824</v>
      </c>
    </row>
    <row r="9" ht="36.75" customHeight="1" spans="1:3">
      <c r="A9" s="190" t="s">
        <v>831</v>
      </c>
      <c r="B9" s="117">
        <v>2837</v>
      </c>
      <c r="C9" s="191">
        <v>2837</v>
      </c>
    </row>
    <row r="10" ht="36.75" customHeight="1" spans="1:3">
      <c r="A10" s="190" t="s">
        <v>832</v>
      </c>
      <c r="B10" s="117">
        <v>17318</v>
      </c>
      <c r="C10" s="191">
        <v>17318</v>
      </c>
    </row>
    <row r="11" ht="31" customHeight="1" spans="1:3">
      <c r="A11" s="193" t="s">
        <v>833</v>
      </c>
      <c r="B11" s="107"/>
      <c r="C11" s="194"/>
    </row>
    <row r="12" ht="21" customHeight="1" spans="1:3">
      <c r="A12" s="98"/>
      <c r="B12" s="98"/>
      <c r="C12" s="98"/>
    </row>
    <row r="13" customHeight="1" spans="1:3">
      <c r="A13" s="98"/>
      <c r="B13" s="98"/>
      <c r="C13" s="98"/>
    </row>
    <row r="14" customHeight="1" spans="1:3">
      <c r="A14" s="195"/>
      <c r="B14" s="195"/>
      <c r="C14" s="195"/>
    </row>
  </sheetData>
  <mergeCells count="4">
    <mergeCell ref="A2:C2"/>
    <mergeCell ref="A12:C12"/>
    <mergeCell ref="A13:C13"/>
    <mergeCell ref="A14:C14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G993"/>
  <sheetViews>
    <sheetView workbookViewId="0">
      <selection activeCell="D11" sqref="D11"/>
    </sheetView>
  </sheetViews>
  <sheetFormatPr defaultColWidth="8.75" defaultRowHeight="18.75" customHeight="1" outlineLevelCol="6"/>
  <cols>
    <col min="1" max="1" width="29.125" style="100" customWidth="1"/>
    <col min="2" max="2" width="14.375" style="100" customWidth="1"/>
    <col min="3" max="3" width="14.375" style="101" customWidth="1"/>
    <col min="4" max="4" width="14.375" style="100" customWidth="1"/>
    <col min="5" max="30" width="9" style="100" customWidth="1"/>
    <col min="31" max="16384" width="8.75" style="100"/>
  </cols>
  <sheetData>
    <row r="1" s="94" customFormat="1" ht="20.25" customHeight="1" spans="1:1">
      <c r="A1" s="2" t="s">
        <v>834</v>
      </c>
    </row>
    <row r="2" s="180" customFormat="1" ht="49.5" customHeight="1" spans="1:4">
      <c r="A2" s="124" t="s">
        <v>835</v>
      </c>
      <c r="B2" s="62"/>
      <c r="C2" s="61"/>
      <c r="D2" s="61"/>
    </row>
    <row r="3" s="98" customFormat="1" ht="21.75" customHeight="1" spans="4:4">
      <c r="D3" s="182" t="s">
        <v>2</v>
      </c>
    </row>
    <row r="4" s="181" customFormat="1" ht="57" customHeight="1" spans="1:4">
      <c r="A4" s="105" t="s">
        <v>836</v>
      </c>
      <c r="B4" s="106" t="s">
        <v>837</v>
      </c>
      <c r="C4" s="105" t="s">
        <v>838</v>
      </c>
      <c r="D4" s="105" t="s">
        <v>839</v>
      </c>
    </row>
    <row r="5" s="98" customFormat="1" ht="68" customHeight="1" spans="1:7">
      <c r="A5" s="183" t="s">
        <v>840</v>
      </c>
      <c r="B5" s="107">
        <v>17331</v>
      </c>
      <c r="C5" s="107">
        <v>17318</v>
      </c>
      <c r="D5" s="184"/>
      <c r="E5" s="185"/>
      <c r="F5" s="185"/>
      <c r="G5" s="185"/>
    </row>
    <row r="6" s="98" customFormat="1" ht="36" customHeight="1" spans="1:3">
      <c r="A6" s="100"/>
      <c r="B6" s="100"/>
      <c r="C6" s="100"/>
    </row>
    <row r="7" s="98" customFormat="1" ht="36" customHeight="1" spans="1:3">
      <c r="A7" s="109"/>
      <c r="B7" s="109"/>
      <c r="C7" s="109"/>
    </row>
    <row r="8" s="98" customFormat="1" customHeight="1"/>
    <row r="9" s="98" customFormat="1" customHeight="1"/>
    <row r="10" s="98" customFormat="1" customHeight="1"/>
    <row r="11" s="98" customFormat="1" customHeight="1"/>
    <row r="12" s="98" customFormat="1" customHeight="1"/>
    <row r="13" s="98" customFormat="1" customHeight="1"/>
    <row r="14" s="98" customFormat="1" customHeight="1"/>
    <row r="15" s="98" customFormat="1" customHeight="1"/>
    <row r="16" s="98" customFormat="1" customHeight="1"/>
    <row r="17" s="98" customFormat="1" customHeight="1"/>
    <row r="18" s="98" customFormat="1" customHeight="1"/>
    <row r="19" s="98" customFormat="1" customHeight="1"/>
    <row r="20" s="98" customFormat="1" customHeight="1"/>
    <row r="21" s="98" customFormat="1" customHeight="1"/>
    <row r="22" s="98" customFormat="1" customHeight="1"/>
    <row r="23" s="98" customFormat="1" customHeight="1"/>
    <row r="24" s="98" customFormat="1" customHeight="1"/>
    <row r="25" s="98" customFormat="1" customHeight="1"/>
    <row r="26" s="98" customFormat="1" customHeight="1"/>
    <row r="27" s="98" customFormat="1" customHeight="1"/>
    <row r="28" s="98" customFormat="1" customHeight="1"/>
    <row r="29" s="98" customFormat="1" customHeight="1"/>
    <row r="30" s="98" customFormat="1" customHeight="1"/>
    <row r="31" s="98" customFormat="1" customHeight="1"/>
    <row r="32" s="98" customFormat="1" customHeight="1"/>
    <row r="33" s="98" customFormat="1" customHeight="1"/>
    <row r="34" s="98" customFormat="1" customHeight="1"/>
    <row r="35" s="98" customFormat="1" customHeight="1"/>
    <row r="36" s="98" customFormat="1" customHeight="1"/>
    <row r="37" s="98" customFormat="1" customHeight="1"/>
    <row r="38" s="98" customFormat="1" customHeight="1"/>
    <row r="39" s="98" customFormat="1" customHeight="1"/>
    <row r="40" s="98" customFormat="1" customHeight="1"/>
    <row r="41" s="98" customFormat="1" customHeight="1"/>
    <row r="42" s="98" customFormat="1" customHeight="1"/>
    <row r="43" s="98" customFormat="1" customHeight="1"/>
    <row r="44" s="98" customFormat="1" customHeight="1"/>
    <row r="45" s="98" customFormat="1" customHeight="1"/>
    <row r="46" s="98" customFormat="1" customHeight="1"/>
    <row r="47" s="98" customFormat="1" customHeight="1"/>
    <row r="48" s="98" customFormat="1" customHeight="1"/>
    <row r="49" s="98" customFormat="1" customHeight="1"/>
    <row r="50" s="98" customFormat="1" customHeight="1"/>
    <row r="51" s="98" customFormat="1" customHeight="1"/>
    <row r="52" s="98" customFormat="1" customHeight="1"/>
    <row r="53" s="98" customFormat="1" customHeight="1"/>
    <row r="54" s="98" customFormat="1" customHeight="1"/>
    <row r="55" s="98" customFormat="1" customHeight="1"/>
    <row r="56" s="98" customFormat="1" customHeight="1"/>
    <row r="57" s="98" customFormat="1" customHeight="1"/>
    <row r="58" s="98" customFormat="1" customHeight="1"/>
    <row r="59" s="98" customFormat="1" customHeight="1"/>
    <row r="60" s="98" customFormat="1" customHeight="1"/>
    <row r="61" s="98" customFormat="1" customHeight="1"/>
    <row r="62" s="98" customFormat="1" customHeight="1"/>
    <row r="63" s="98" customFormat="1" customHeight="1"/>
    <row r="64" s="98" customFormat="1" customHeight="1"/>
    <row r="65" s="98" customFormat="1" customHeight="1"/>
    <row r="66" s="98" customFormat="1" customHeight="1"/>
    <row r="67" s="98" customFormat="1" customHeight="1"/>
    <row r="68" s="98" customFormat="1" customHeight="1"/>
    <row r="69" s="98" customFormat="1" customHeight="1"/>
    <row r="70" s="98" customFormat="1" customHeight="1"/>
    <row r="71" s="98" customFormat="1" customHeight="1"/>
    <row r="72" s="98" customFormat="1" customHeight="1"/>
    <row r="73" s="98" customFormat="1" customHeight="1"/>
    <row r="74" s="98" customFormat="1" customHeight="1"/>
    <row r="75" s="98" customFormat="1" customHeight="1"/>
    <row r="76" s="98" customFormat="1" customHeight="1"/>
    <row r="77" s="98" customFormat="1" customHeight="1"/>
    <row r="78" s="98" customFormat="1" customHeight="1"/>
    <row r="79" s="98" customFormat="1" customHeight="1"/>
    <row r="80" s="98" customFormat="1" customHeight="1"/>
    <row r="81" s="98" customFormat="1" customHeight="1"/>
    <row r="82" s="98" customFormat="1" customHeight="1"/>
    <row r="83" s="98" customFormat="1" customHeight="1"/>
    <row r="84" s="98" customFormat="1" customHeight="1"/>
    <row r="85" s="98" customFormat="1" customHeight="1"/>
    <row r="86" s="98" customFormat="1" customHeight="1"/>
    <row r="87" s="98" customFormat="1" customHeight="1"/>
    <row r="88" s="98" customFormat="1" customHeight="1"/>
    <row r="89" s="98" customFormat="1" customHeight="1"/>
    <row r="90" s="98" customFormat="1" customHeight="1"/>
    <row r="91" s="98" customFormat="1" customHeight="1"/>
    <row r="92" s="98" customFormat="1" customHeight="1"/>
    <row r="93" s="98" customFormat="1" customHeight="1"/>
    <row r="94" s="98" customFormat="1" customHeight="1"/>
    <row r="95" s="98" customFormat="1" customHeight="1"/>
    <row r="96" s="98" customFormat="1" customHeight="1"/>
    <row r="97" s="98" customFormat="1" customHeight="1"/>
    <row r="98" s="98" customFormat="1" customHeight="1"/>
    <row r="99" s="98" customFormat="1" customHeight="1"/>
    <row r="100" s="98" customFormat="1" customHeight="1"/>
    <row r="101" s="98" customFormat="1" customHeight="1"/>
    <row r="102" s="98" customFormat="1" customHeight="1"/>
    <row r="103" s="98" customFormat="1" customHeight="1"/>
    <row r="104" s="98" customFormat="1" customHeight="1"/>
    <row r="105" s="98" customFormat="1" customHeight="1"/>
    <row r="106" s="98" customFormat="1" customHeight="1"/>
    <row r="107" s="98" customFormat="1" customHeight="1"/>
    <row r="108" s="98" customFormat="1" customHeight="1"/>
    <row r="109" s="98" customFormat="1" customHeight="1"/>
    <row r="110" s="98" customFormat="1" customHeight="1"/>
    <row r="111" s="98" customFormat="1" customHeight="1"/>
    <row r="112" s="98" customFormat="1" customHeight="1"/>
    <row r="113" s="98" customFormat="1" customHeight="1"/>
    <row r="114" s="98" customFormat="1" customHeight="1"/>
    <row r="115" s="98" customFormat="1" customHeight="1"/>
    <row r="116" s="98" customFormat="1" customHeight="1"/>
    <row r="117" s="98" customFormat="1" customHeight="1"/>
    <row r="118" s="98" customFormat="1" customHeight="1"/>
    <row r="119" s="98" customFormat="1" customHeight="1"/>
    <row r="120" s="98" customFormat="1" customHeight="1"/>
    <row r="121" s="98" customFormat="1" customHeight="1"/>
    <row r="122" s="98" customFormat="1" customHeight="1"/>
    <row r="123" s="98" customFormat="1" customHeight="1"/>
    <row r="124" s="98" customFormat="1" customHeight="1"/>
    <row r="125" s="98" customFormat="1" customHeight="1"/>
    <row r="126" s="98" customFormat="1" customHeight="1"/>
    <row r="127" s="98" customFormat="1" customHeight="1"/>
    <row r="128" s="98" customFormat="1" customHeight="1"/>
    <row r="129" s="98" customFormat="1" customHeight="1"/>
    <row r="130" s="98" customFormat="1" customHeight="1"/>
    <row r="131" s="98" customFormat="1" customHeight="1"/>
    <row r="132" s="98" customFormat="1" customHeight="1"/>
    <row r="133" s="98" customFormat="1" customHeight="1"/>
    <row r="134" s="98" customFormat="1" customHeight="1"/>
    <row r="135" s="98" customFormat="1" customHeight="1"/>
    <row r="136" s="98" customFormat="1" customHeight="1"/>
    <row r="137" s="98" customFormat="1" customHeight="1"/>
    <row r="138" s="98" customFormat="1" customHeight="1"/>
    <row r="139" s="98" customFormat="1" customHeight="1"/>
    <row r="140" s="98" customFormat="1" customHeight="1"/>
    <row r="141" s="98" customFormat="1" customHeight="1"/>
    <row r="142" s="98" customFormat="1" customHeight="1"/>
    <row r="143" s="98" customFormat="1" customHeight="1"/>
    <row r="144" s="98" customFormat="1" customHeight="1"/>
    <row r="145" s="98" customFormat="1" customHeight="1"/>
    <row r="146" s="98" customFormat="1" customHeight="1"/>
    <row r="147" s="98" customFormat="1" customHeight="1"/>
    <row r="148" s="98" customFormat="1" customHeight="1"/>
    <row r="149" s="98" customFormat="1" customHeight="1"/>
    <row r="150" s="98" customFormat="1" customHeight="1"/>
    <row r="151" s="98" customFormat="1" customHeight="1"/>
    <row r="152" s="98" customFormat="1" customHeight="1"/>
    <row r="153" s="98" customFormat="1" customHeight="1"/>
    <row r="154" s="98" customFormat="1" customHeight="1"/>
    <row r="155" s="98" customFormat="1" customHeight="1"/>
    <row r="156" s="98" customFormat="1" customHeight="1"/>
    <row r="157" s="98" customFormat="1" customHeight="1"/>
    <row r="158" s="98" customFormat="1" customHeight="1"/>
    <row r="159" s="98" customFormat="1" customHeight="1"/>
    <row r="160" s="98" customFormat="1" customHeight="1"/>
    <row r="161" s="99" customFormat="1" customHeight="1"/>
    <row r="162" s="99" customFormat="1" customHeight="1"/>
    <row r="163" s="99" customFormat="1" customHeight="1"/>
    <row r="164" s="99" customFormat="1" customHeight="1"/>
    <row r="165" s="99" customFormat="1" customHeight="1"/>
    <row r="166" s="99" customFormat="1" customHeight="1"/>
    <row r="167" s="99" customFormat="1" customHeight="1"/>
    <row r="168" s="99" customFormat="1" customHeight="1"/>
    <row r="169" s="99" customFormat="1" customHeight="1"/>
    <row r="170" s="99" customFormat="1" customHeight="1"/>
    <row r="171" s="99" customFormat="1" customHeight="1"/>
    <row r="172" s="99" customFormat="1" customHeight="1"/>
    <row r="173" s="99" customFormat="1" customHeight="1"/>
    <row r="174" s="99" customFormat="1" customHeight="1"/>
    <row r="175" s="99" customFormat="1" customHeight="1"/>
    <row r="176" s="99" customFormat="1" customHeight="1"/>
    <row r="177" s="99" customFormat="1" customHeight="1"/>
    <row r="178" s="99" customFormat="1" customHeight="1"/>
    <row r="179" s="99" customFormat="1" customHeight="1"/>
    <row r="180" s="99" customFormat="1" customHeight="1"/>
    <row r="181" s="99" customFormat="1" customHeight="1"/>
    <row r="182" s="99" customFormat="1" customHeight="1"/>
    <row r="183" s="99" customFormat="1" customHeight="1"/>
    <row r="184" s="99" customFormat="1" customHeight="1"/>
    <row r="185" s="99" customFormat="1" customHeight="1"/>
    <row r="186" s="99" customFormat="1" customHeight="1"/>
    <row r="187" s="99" customFormat="1" customHeight="1"/>
    <row r="188" s="99" customFormat="1" customHeight="1"/>
    <row r="189" s="99" customFormat="1" customHeight="1"/>
    <row r="190" s="99" customFormat="1" customHeight="1"/>
    <row r="191" s="99" customFormat="1" customHeight="1"/>
    <row r="192" s="99" customFormat="1" customHeight="1"/>
    <row r="193" s="99" customFormat="1" customHeight="1"/>
    <row r="194" s="99" customFormat="1" customHeight="1"/>
    <row r="195" s="99" customFormat="1" customHeight="1"/>
    <row r="196" s="99" customFormat="1" customHeight="1"/>
    <row r="197" s="99" customFormat="1" customHeight="1"/>
    <row r="198" s="99" customFormat="1" customHeight="1"/>
    <row r="199" s="99" customFormat="1" customHeight="1"/>
    <row r="200" s="99" customFormat="1" customHeight="1"/>
    <row r="201" s="99" customFormat="1" customHeight="1"/>
    <row r="202" s="99" customFormat="1" customHeight="1"/>
    <row r="203" s="99" customFormat="1" customHeight="1"/>
    <row r="204" s="99" customFormat="1" customHeight="1"/>
    <row r="205" s="99" customFormat="1" customHeight="1"/>
    <row r="206" s="99" customFormat="1" customHeight="1"/>
    <row r="207" s="99" customFormat="1" customHeight="1"/>
    <row r="208" s="99" customFormat="1" customHeight="1"/>
    <row r="209" s="99" customFormat="1" customHeight="1"/>
    <row r="210" s="99" customFormat="1" customHeight="1"/>
    <row r="211" s="99" customFormat="1" customHeight="1"/>
    <row r="212" s="99" customFormat="1" customHeight="1"/>
    <row r="213" s="99" customFormat="1" customHeight="1"/>
    <row r="214" s="99" customFormat="1" customHeight="1"/>
    <row r="215" s="99" customFormat="1" customHeight="1"/>
    <row r="216" s="99" customFormat="1" customHeight="1"/>
    <row r="217" s="99" customFormat="1" customHeight="1"/>
    <row r="218" s="99" customFormat="1" customHeight="1"/>
    <row r="219" s="99" customFormat="1" customHeight="1"/>
    <row r="220" s="99" customFormat="1" customHeight="1"/>
    <row r="221" s="99" customFormat="1" customHeight="1"/>
    <row r="222" s="99" customFormat="1" customHeight="1"/>
    <row r="223" s="99" customFormat="1" customHeight="1"/>
    <row r="224" s="99" customFormat="1" customHeight="1"/>
    <row r="225" s="99" customFormat="1" customHeight="1"/>
    <row r="226" s="99" customFormat="1" customHeight="1"/>
    <row r="227" s="99" customFormat="1" customHeight="1"/>
    <row r="228" s="99" customFormat="1" customHeight="1"/>
    <row r="229" s="99" customFormat="1" customHeight="1"/>
    <row r="230" s="99" customFormat="1" customHeight="1"/>
    <row r="231" s="99" customFormat="1" customHeight="1"/>
    <row r="232" s="99" customFormat="1" customHeight="1"/>
    <row r="233" s="99" customFormat="1" customHeight="1"/>
    <row r="234" s="99" customFormat="1" customHeight="1"/>
    <row r="235" s="99" customFormat="1" customHeight="1"/>
    <row r="236" s="99" customFormat="1" customHeight="1"/>
    <row r="237" s="99" customFormat="1" customHeight="1"/>
    <row r="238" s="99" customFormat="1" customHeight="1"/>
    <row r="239" s="99" customFormat="1" customHeight="1"/>
    <row r="240" s="99" customFormat="1" customHeight="1"/>
    <row r="241" s="99" customFormat="1" customHeight="1"/>
    <row r="242" s="99" customFormat="1" customHeight="1"/>
    <row r="243" s="99" customFormat="1" customHeight="1"/>
    <row r="244" s="99" customFormat="1" customHeight="1"/>
    <row r="245" s="99" customFormat="1" customHeight="1"/>
    <row r="246" s="99" customFormat="1" customHeight="1"/>
    <row r="247" s="99" customFormat="1" customHeight="1"/>
    <row r="248" s="99" customFormat="1" customHeight="1"/>
    <row r="249" s="99" customFormat="1" customHeight="1"/>
    <row r="250" s="99" customFormat="1" customHeight="1"/>
    <row r="251" s="99" customFormat="1" customHeight="1"/>
    <row r="252" s="99" customFormat="1" customHeight="1"/>
    <row r="253" s="99" customFormat="1" customHeight="1"/>
    <row r="254" s="99" customFormat="1" customHeight="1"/>
    <row r="255" s="99" customFormat="1" customHeight="1"/>
    <row r="256" s="99" customFormat="1" customHeight="1"/>
    <row r="257" s="99" customFormat="1" customHeight="1"/>
    <row r="258" s="99" customFormat="1" customHeight="1"/>
    <row r="259" s="99" customFormat="1" customHeight="1"/>
    <row r="260" s="99" customFormat="1" customHeight="1"/>
    <row r="261" s="99" customFormat="1" customHeight="1"/>
    <row r="262" s="99" customFormat="1" customHeight="1"/>
    <row r="263" s="99" customFormat="1" customHeight="1"/>
    <row r="264" s="99" customFormat="1" customHeight="1"/>
    <row r="265" s="99" customFormat="1" customHeight="1"/>
    <row r="266" s="99" customFormat="1" customHeight="1"/>
    <row r="267" s="99" customFormat="1" customHeight="1"/>
    <row r="268" s="99" customFormat="1" customHeight="1"/>
    <row r="269" s="99" customFormat="1" customHeight="1"/>
    <row r="270" s="99" customFormat="1" customHeight="1"/>
    <row r="271" s="99" customFormat="1" customHeight="1"/>
    <row r="272" s="99" customFormat="1" customHeight="1"/>
    <row r="273" s="99" customFormat="1" customHeight="1"/>
    <row r="274" s="99" customFormat="1" customHeight="1"/>
    <row r="275" s="99" customFormat="1" customHeight="1"/>
    <row r="276" s="99" customFormat="1" customHeight="1"/>
    <row r="277" s="99" customFormat="1" customHeight="1"/>
    <row r="278" s="99" customFormat="1" customHeight="1"/>
    <row r="279" s="99" customFormat="1" customHeight="1"/>
    <row r="280" s="99" customFormat="1" customHeight="1"/>
    <row r="281" s="99" customFormat="1" customHeight="1"/>
    <row r="282" s="99" customFormat="1" customHeight="1"/>
    <row r="283" s="99" customFormat="1" customHeight="1"/>
    <row r="284" s="99" customFormat="1" customHeight="1"/>
    <row r="285" s="99" customFormat="1" customHeight="1"/>
    <row r="286" s="99" customFormat="1" customHeight="1"/>
    <row r="287" s="99" customFormat="1" customHeight="1"/>
    <row r="288" s="99" customFormat="1" customHeight="1"/>
    <row r="289" s="99" customFormat="1" customHeight="1"/>
    <row r="290" s="99" customFormat="1" customHeight="1"/>
    <row r="291" s="99" customFormat="1" customHeight="1"/>
    <row r="292" s="99" customFormat="1" customHeight="1"/>
    <row r="293" s="99" customFormat="1" customHeight="1"/>
    <row r="294" s="99" customFormat="1" customHeight="1"/>
    <row r="295" s="99" customFormat="1" customHeight="1"/>
    <row r="296" s="99" customFormat="1" customHeight="1"/>
    <row r="297" s="99" customFormat="1" customHeight="1"/>
    <row r="298" s="99" customFormat="1" customHeight="1"/>
    <row r="299" s="99" customFormat="1" customHeight="1"/>
    <row r="300" s="99" customFormat="1" customHeight="1"/>
    <row r="301" s="99" customFormat="1" customHeight="1"/>
    <row r="302" s="99" customFormat="1" customHeight="1"/>
    <row r="303" s="99" customFormat="1" customHeight="1"/>
    <row r="304" s="99" customFormat="1" customHeight="1"/>
    <row r="305" s="99" customFormat="1" customHeight="1"/>
    <row r="306" s="99" customFormat="1" customHeight="1"/>
    <row r="307" s="99" customFormat="1" customHeight="1"/>
    <row r="308" s="99" customFormat="1" customHeight="1"/>
    <row r="309" s="99" customFormat="1" customHeight="1"/>
    <row r="310" s="99" customFormat="1" customHeight="1"/>
    <row r="311" s="99" customFormat="1" customHeight="1"/>
    <row r="312" s="99" customFormat="1" customHeight="1"/>
    <row r="313" s="99" customFormat="1" customHeight="1"/>
    <row r="314" s="99" customFormat="1" customHeight="1"/>
    <row r="315" s="99" customFormat="1" customHeight="1"/>
    <row r="316" s="99" customFormat="1" customHeight="1"/>
    <row r="317" s="99" customFormat="1" customHeight="1"/>
    <row r="318" s="99" customFormat="1" customHeight="1"/>
    <row r="319" s="99" customFormat="1" customHeight="1"/>
    <row r="320" s="99" customFormat="1" customHeight="1"/>
    <row r="321" s="99" customFormat="1" customHeight="1"/>
    <row r="322" s="99" customFormat="1" customHeight="1"/>
    <row r="323" s="99" customFormat="1" customHeight="1"/>
    <row r="324" s="99" customFormat="1" customHeight="1"/>
    <row r="325" s="99" customFormat="1" customHeight="1"/>
    <row r="326" s="99" customFormat="1" customHeight="1"/>
    <row r="327" s="99" customFormat="1" customHeight="1"/>
    <row r="328" s="99" customFormat="1" customHeight="1"/>
    <row r="329" s="99" customFormat="1" customHeight="1"/>
    <row r="330" s="99" customFormat="1" customHeight="1"/>
    <row r="331" s="99" customFormat="1" customHeight="1"/>
    <row r="332" s="99" customFormat="1" customHeight="1"/>
    <row r="333" s="99" customFormat="1" customHeight="1"/>
    <row r="334" s="99" customFormat="1" customHeight="1"/>
    <row r="335" s="99" customFormat="1" customHeight="1"/>
    <row r="336" s="99" customFormat="1" customHeight="1"/>
    <row r="337" s="99" customFormat="1" customHeight="1"/>
    <row r="338" s="99" customFormat="1" customHeight="1"/>
    <row r="339" s="99" customFormat="1" customHeight="1"/>
    <row r="340" s="99" customFormat="1" customHeight="1"/>
    <row r="341" s="99" customFormat="1" customHeight="1"/>
    <row r="342" s="99" customFormat="1" customHeight="1"/>
    <row r="343" s="99" customFormat="1" customHeight="1"/>
    <row r="344" s="99" customFormat="1" customHeight="1"/>
    <row r="345" s="99" customFormat="1" customHeight="1"/>
    <row r="346" s="99" customFormat="1" customHeight="1"/>
    <row r="347" s="99" customFormat="1" customHeight="1"/>
    <row r="348" s="99" customFormat="1" customHeight="1"/>
    <row r="349" s="99" customFormat="1" customHeight="1"/>
    <row r="350" s="99" customFormat="1" customHeight="1"/>
    <row r="351" s="99" customFormat="1" customHeight="1"/>
    <row r="352" s="99" customFormat="1" customHeight="1"/>
    <row r="353" s="99" customFormat="1" customHeight="1"/>
    <row r="354" s="99" customFormat="1" customHeight="1"/>
    <row r="355" s="99" customFormat="1" customHeight="1"/>
    <row r="356" s="99" customFormat="1" customHeight="1"/>
    <row r="357" s="99" customFormat="1" customHeight="1"/>
    <row r="358" s="99" customFormat="1" customHeight="1"/>
    <row r="359" s="99" customFormat="1" customHeight="1"/>
    <row r="360" s="99" customFormat="1" customHeight="1"/>
    <row r="361" s="99" customFormat="1" customHeight="1"/>
    <row r="362" s="99" customFormat="1" customHeight="1"/>
    <row r="363" s="99" customFormat="1" customHeight="1"/>
    <row r="364" s="99" customFormat="1" customHeight="1"/>
    <row r="365" s="99" customFormat="1" customHeight="1"/>
    <row r="366" s="99" customFormat="1" customHeight="1"/>
    <row r="367" s="99" customFormat="1" customHeight="1"/>
    <row r="368" s="99" customFormat="1" customHeight="1"/>
    <row r="369" s="99" customFormat="1" customHeight="1"/>
    <row r="370" s="99" customFormat="1" customHeight="1"/>
    <row r="371" s="99" customFormat="1" customHeight="1"/>
    <row r="372" s="99" customFormat="1" customHeight="1"/>
    <row r="373" s="99" customFormat="1" customHeight="1"/>
    <row r="374" s="99" customFormat="1" customHeight="1"/>
    <row r="375" s="99" customFormat="1" customHeight="1"/>
    <row r="376" s="99" customFormat="1" customHeight="1"/>
    <row r="377" s="99" customFormat="1" customHeight="1"/>
    <row r="378" s="99" customFormat="1" customHeight="1"/>
    <row r="379" s="99" customFormat="1" customHeight="1"/>
    <row r="380" s="99" customFormat="1" customHeight="1"/>
    <row r="381" s="99" customFormat="1" customHeight="1"/>
    <row r="382" s="99" customFormat="1" customHeight="1"/>
    <row r="383" s="99" customFormat="1" customHeight="1"/>
    <row r="384" s="99" customFormat="1" customHeight="1"/>
    <row r="385" s="99" customFormat="1" customHeight="1"/>
    <row r="386" s="99" customFormat="1" customHeight="1"/>
    <row r="387" s="99" customFormat="1" customHeight="1"/>
    <row r="388" s="99" customFormat="1" customHeight="1"/>
    <row r="389" s="99" customFormat="1" customHeight="1"/>
    <row r="390" s="99" customFormat="1" customHeight="1"/>
    <row r="391" s="99" customFormat="1" customHeight="1"/>
    <row r="392" s="99" customFormat="1" customHeight="1"/>
    <row r="393" s="99" customFormat="1" customHeight="1"/>
    <row r="394" s="99" customFormat="1" customHeight="1"/>
    <row r="395" s="99" customFormat="1" customHeight="1"/>
    <row r="396" s="99" customFormat="1" customHeight="1"/>
    <row r="397" s="99" customFormat="1" customHeight="1"/>
    <row r="398" s="99" customFormat="1" customHeight="1"/>
    <row r="399" s="99" customFormat="1" customHeight="1"/>
    <row r="400" s="99" customFormat="1" customHeight="1"/>
    <row r="401" s="99" customFormat="1" customHeight="1"/>
    <row r="402" s="99" customFormat="1" customHeight="1"/>
    <row r="403" s="99" customFormat="1" customHeight="1"/>
    <row r="404" s="99" customFormat="1" customHeight="1"/>
    <row r="405" s="99" customFormat="1" customHeight="1"/>
    <row r="406" s="99" customFormat="1" customHeight="1"/>
    <row r="407" s="99" customFormat="1" customHeight="1"/>
    <row r="408" s="99" customFormat="1" customHeight="1"/>
    <row r="409" s="99" customFormat="1" customHeight="1"/>
    <row r="410" s="99" customFormat="1" customHeight="1"/>
    <row r="411" s="99" customFormat="1" customHeight="1"/>
    <row r="412" s="99" customFormat="1" customHeight="1"/>
    <row r="413" s="99" customFormat="1" customHeight="1"/>
    <row r="414" s="99" customFormat="1" customHeight="1"/>
    <row r="415" s="99" customFormat="1" customHeight="1"/>
    <row r="416" s="99" customFormat="1" customHeight="1"/>
    <row r="417" s="99" customFormat="1" customHeight="1"/>
    <row r="418" s="99" customFormat="1" customHeight="1"/>
    <row r="419" s="99" customFormat="1" customHeight="1"/>
    <row r="420" s="99" customFormat="1" customHeight="1"/>
    <row r="421" s="99" customFormat="1" customHeight="1"/>
    <row r="422" s="99" customFormat="1" customHeight="1"/>
    <row r="423" s="99" customFormat="1" customHeight="1"/>
    <row r="424" s="99" customFormat="1" customHeight="1"/>
    <row r="425" s="99" customFormat="1" customHeight="1"/>
    <row r="426" s="99" customFormat="1" customHeight="1"/>
    <row r="427" s="99" customFormat="1" customHeight="1"/>
    <row r="428" s="99" customFormat="1" customHeight="1"/>
    <row r="429" s="99" customFormat="1" customHeight="1"/>
    <row r="430" s="99" customFormat="1" customHeight="1"/>
    <row r="431" s="99" customFormat="1" customHeight="1"/>
    <row r="432" s="99" customFormat="1" customHeight="1"/>
    <row r="433" s="99" customFormat="1" customHeight="1"/>
    <row r="434" s="99" customFormat="1" customHeight="1"/>
    <row r="435" s="99" customFormat="1" customHeight="1"/>
    <row r="436" s="99" customFormat="1" customHeight="1"/>
    <row r="437" s="99" customFormat="1" customHeight="1"/>
    <row r="438" s="99" customFormat="1" customHeight="1"/>
    <row r="439" s="99" customFormat="1" customHeight="1"/>
    <row r="440" s="99" customFormat="1" customHeight="1"/>
    <row r="441" s="99" customFormat="1" customHeight="1"/>
    <row r="442" s="99" customFormat="1" customHeight="1"/>
    <row r="443" s="99" customFormat="1" customHeight="1"/>
    <row r="444" s="99" customFormat="1" customHeight="1"/>
    <row r="445" s="99" customFormat="1" customHeight="1"/>
    <row r="446" s="99" customFormat="1" customHeight="1"/>
    <row r="447" s="99" customFormat="1" customHeight="1"/>
    <row r="448" s="99" customFormat="1" customHeight="1"/>
    <row r="449" s="99" customFormat="1" customHeight="1"/>
    <row r="450" s="99" customFormat="1" customHeight="1"/>
    <row r="451" s="99" customFormat="1" customHeight="1"/>
    <row r="452" s="99" customFormat="1" customHeight="1"/>
    <row r="453" s="99" customFormat="1" customHeight="1"/>
    <row r="454" s="99" customFormat="1" customHeight="1"/>
    <row r="455" s="99" customFormat="1" customHeight="1"/>
    <row r="456" s="99" customFormat="1" customHeight="1"/>
    <row r="457" s="99" customFormat="1" customHeight="1"/>
    <row r="458" s="99" customFormat="1" customHeight="1"/>
    <row r="459" s="99" customFormat="1" customHeight="1"/>
    <row r="460" s="99" customFormat="1" customHeight="1"/>
    <row r="461" s="99" customFormat="1" customHeight="1"/>
    <row r="462" s="99" customFormat="1" customHeight="1"/>
    <row r="463" s="99" customFormat="1" customHeight="1"/>
    <row r="464" s="99" customFormat="1" customHeight="1"/>
    <row r="465" s="99" customFormat="1" customHeight="1"/>
    <row r="466" s="99" customFormat="1" customHeight="1"/>
    <row r="467" s="99" customFormat="1" customHeight="1"/>
    <row r="468" s="99" customFormat="1" customHeight="1"/>
    <row r="469" s="99" customFormat="1" customHeight="1"/>
    <row r="470" s="99" customFormat="1" customHeight="1"/>
    <row r="471" s="99" customFormat="1" customHeight="1"/>
    <row r="472" s="99" customFormat="1" customHeight="1"/>
    <row r="473" s="99" customFormat="1" customHeight="1"/>
    <row r="474" s="99" customFormat="1" customHeight="1"/>
    <row r="475" s="99" customFormat="1" customHeight="1"/>
    <row r="476" s="99" customFormat="1" customHeight="1"/>
    <row r="477" s="99" customFormat="1" customHeight="1"/>
    <row r="478" s="99" customFormat="1" customHeight="1"/>
    <row r="479" s="99" customFormat="1" customHeight="1"/>
    <row r="480" s="99" customFormat="1" customHeight="1"/>
    <row r="481" s="99" customFormat="1" customHeight="1"/>
    <row r="482" s="99" customFormat="1" customHeight="1"/>
    <row r="483" s="99" customFormat="1" customHeight="1"/>
    <row r="484" s="99" customFormat="1" customHeight="1"/>
    <row r="485" s="99" customFormat="1" customHeight="1"/>
    <row r="486" s="99" customFormat="1" customHeight="1"/>
    <row r="487" s="99" customFormat="1" customHeight="1"/>
    <row r="488" s="99" customFormat="1" customHeight="1"/>
    <row r="489" s="99" customFormat="1" customHeight="1"/>
    <row r="490" s="99" customFormat="1" customHeight="1"/>
    <row r="491" s="99" customFormat="1" customHeight="1"/>
    <row r="492" s="99" customFormat="1" customHeight="1"/>
    <row r="493" s="99" customFormat="1" customHeight="1"/>
    <row r="494" s="99" customFormat="1" customHeight="1"/>
    <row r="495" s="99" customFormat="1" customHeight="1"/>
    <row r="496" s="99" customFormat="1" customHeight="1"/>
    <row r="497" s="99" customFormat="1" customHeight="1"/>
    <row r="498" s="99" customFormat="1" customHeight="1"/>
    <row r="499" s="99" customFormat="1" customHeight="1"/>
    <row r="500" s="99" customFormat="1" customHeight="1"/>
    <row r="501" s="99" customFormat="1" customHeight="1"/>
    <row r="502" s="99" customFormat="1" customHeight="1"/>
    <row r="503" s="99" customFormat="1" customHeight="1"/>
    <row r="504" s="99" customFormat="1" customHeight="1"/>
    <row r="505" s="99" customFormat="1" customHeight="1"/>
    <row r="506" s="99" customFormat="1" customHeight="1"/>
    <row r="507" s="99" customFormat="1" customHeight="1"/>
    <row r="508" s="99" customFormat="1" customHeight="1"/>
    <row r="509" s="99" customFormat="1" customHeight="1"/>
    <row r="510" s="99" customFormat="1" customHeight="1"/>
    <row r="511" s="99" customFormat="1" customHeight="1"/>
    <row r="512" s="99" customFormat="1" customHeight="1"/>
    <row r="513" s="99" customFormat="1" customHeight="1"/>
    <row r="514" s="99" customFormat="1" customHeight="1"/>
    <row r="515" s="99" customFormat="1" customHeight="1"/>
    <row r="516" s="99" customFormat="1" customHeight="1"/>
    <row r="517" s="99" customFormat="1" customHeight="1"/>
    <row r="518" s="99" customFormat="1" customHeight="1"/>
    <row r="519" s="99" customFormat="1" customHeight="1"/>
    <row r="520" s="99" customFormat="1" customHeight="1"/>
    <row r="521" s="99" customFormat="1" customHeight="1"/>
    <row r="522" s="99" customFormat="1" customHeight="1"/>
    <row r="523" s="99" customFormat="1" customHeight="1"/>
    <row r="524" s="99" customFormat="1" customHeight="1"/>
    <row r="525" s="99" customFormat="1" customHeight="1"/>
    <row r="526" s="99" customFormat="1" customHeight="1"/>
    <row r="527" s="99" customFormat="1" customHeight="1"/>
    <row r="528" s="99" customFormat="1" customHeight="1"/>
    <row r="529" s="99" customFormat="1" customHeight="1"/>
    <row r="530" s="99" customFormat="1" customHeight="1"/>
    <row r="531" s="99" customFormat="1" customHeight="1"/>
    <row r="532" s="99" customFormat="1" customHeight="1"/>
    <row r="533" s="99" customFormat="1" customHeight="1"/>
    <row r="534" s="99" customFormat="1" customHeight="1"/>
    <row r="535" s="99" customFormat="1" customHeight="1"/>
    <row r="536" s="99" customFormat="1" customHeight="1"/>
    <row r="537" s="99" customFormat="1" customHeight="1"/>
    <row r="538" s="99" customFormat="1" customHeight="1"/>
    <row r="539" s="99" customFormat="1" customHeight="1"/>
    <row r="540" s="99" customFormat="1" customHeight="1"/>
    <row r="541" s="99" customFormat="1" customHeight="1"/>
    <row r="542" s="99" customFormat="1" customHeight="1"/>
    <row r="543" s="99" customFormat="1" customHeight="1"/>
    <row r="544" s="99" customFormat="1" customHeight="1"/>
    <row r="545" s="99" customFormat="1" customHeight="1"/>
    <row r="546" s="99" customFormat="1" customHeight="1"/>
    <row r="547" s="99" customFormat="1" customHeight="1"/>
    <row r="548" s="99" customFormat="1" customHeight="1"/>
    <row r="549" s="99" customFormat="1" customHeight="1"/>
    <row r="550" s="99" customFormat="1" customHeight="1"/>
    <row r="551" s="99" customFormat="1" customHeight="1"/>
    <row r="552" s="99" customFormat="1" customHeight="1"/>
    <row r="553" s="99" customFormat="1" customHeight="1"/>
    <row r="554" s="99" customFormat="1" customHeight="1"/>
    <row r="555" s="99" customFormat="1" customHeight="1"/>
    <row r="556" s="99" customFormat="1" customHeight="1"/>
    <row r="557" s="99" customFormat="1" customHeight="1"/>
    <row r="558" s="99" customFormat="1" customHeight="1"/>
    <row r="559" s="99" customFormat="1" customHeight="1"/>
    <row r="560" s="99" customFormat="1" customHeight="1"/>
    <row r="561" s="99" customFormat="1" customHeight="1"/>
    <row r="562" s="99" customFormat="1" customHeight="1"/>
    <row r="563" s="99" customFormat="1" customHeight="1"/>
    <row r="564" s="99" customFormat="1" customHeight="1"/>
    <row r="565" s="99" customFormat="1" customHeight="1"/>
    <row r="566" s="99" customFormat="1" customHeight="1"/>
    <row r="567" s="99" customFormat="1" customHeight="1"/>
    <row r="568" s="99" customFormat="1" customHeight="1"/>
    <row r="569" s="99" customFormat="1" customHeight="1"/>
    <row r="570" s="99" customFormat="1" customHeight="1"/>
    <row r="571" s="99" customFormat="1" customHeight="1"/>
    <row r="572" s="99" customFormat="1" customHeight="1"/>
    <row r="573" s="99" customFormat="1" customHeight="1"/>
    <row r="574" s="99" customFormat="1" customHeight="1"/>
    <row r="575" s="99" customFormat="1" customHeight="1"/>
    <row r="576" s="99" customFormat="1" customHeight="1"/>
    <row r="577" s="99" customFormat="1" customHeight="1"/>
    <row r="578" s="99" customFormat="1" customHeight="1"/>
    <row r="579" s="99" customFormat="1" customHeight="1"/>
    <row r="580" s="99" customFormat="1" customHeight="1"/>
    <row r="581" s="99" customFormat="1" customHeight="1"/>
    <row r="582" s="99" customFormat="1" customHeight="1"/>
    <row r="583" s="99" customFormat="1" customHeight="1"/>
    <row r="584" s="99" customFormat="1" customHeight="1"/>
    <row r="585" s="99" customFormat="1" customHeight="1"/>
    <row r="586" s="99" customFormat="1" customHeight="1"/>
    <row r="587" s="99" customFormat="1" customHeight="1"/>
    <row r="588" s="99" customFormat="1" customHeight="1"/>
    <row r="589" s="99" customFormat="1" customHeight="1"/>
    <row r="590" s="99" customFormat="1" customHeight="1"/>
    <row r="591" s="99" customFormat="1" customHeight="1"/>
    <row r="592" s="99" customFormat="1" customHeight="1"/>
    <row r="593" s="99" customFormat="1" customHeight="1"/>
    <row r="594" s="99" customFormat="1" customHeight="1"/>
    <row r="595" s="99" customFormat="1" customHeight="1"/>
    <row r="596" s="99" customFormat="1" customHeight="1"/>
    <row r="597" s="99" customFormat="1" customHeight="1"/>
    <row r="598" s="99" customFormat="1" customHeight="1"/>
    <row r="599" s="99" customFormat="1" customHeight="1"/>
    <row r="600" s="99" customFormat="1" customHeight="1"/>
    <row r="601" s="99" customFormat="1" customHeight="1"/>
    <row r="602" s="99" customFormat="1" customHeight="1"/>
    <row r="603" s="99" customFormat="1" customHeight="1"/>
    <row r="604" s="99" customFormat="1" customHeight="1"/>
    <row r="605" s="99" customFormat="1" customHeight="1"/>
    <row r="606" s="99" customFormat="1" customHeight="1"/>
    <row r="607" s="99" customFormat="1" customHeight="1"/>
    <row r="608" s="99" customFormat="1" customHeight="1"/>
    <row r="609" s="99" customFormat="1" customHeight="1"/>
    <row r="610" s="99" customFormat="1" customHeight="1"/>
    <row r="611" s="99" customFormat="1" customHeight="1"/>
    <row r="612" s="99" customFormat="1" customHeight="1"/>
    <row r="613" s="99" customFormat="1" customHeight="1"/>
    <row r="614" s="99" customFormat="1" customHeight="1"/>
    <row r="615" s="99" customFormat="1" customHeight="1"/>
    <row r="616" s="99" customFormat="1" customHeight="1"/>
    <row r="617" s="99" customFormat="1" customHeight="1"/>
    <row r="618" s="99" customFormat="1" customHeight="1"/>
    <row r="619" s="99" customFormat="1" customHeight="1"/>
    <row r="620" s="99" customFormat="1" customHeight="1"/>
    <row r="621" s="99" customFormat="1" customHeight="1"/>
    <row r="622" s="99" customFormat="1" customHeight="1"/>
    <row r="623" s="99" customFormat="1" customHeight="1"/>
    <row r="624" s="99" customFormat="1" customHeight="1"/>
    <row r="625" s="99" customFormat="1" customHeight="1"/>
    <row r="626" s="99" customFormat="1" customHeight="1"/>
    <row r="627" s="99" customFormat="1" customHeight="1"/>
    <row r="628" s="99" customFormat="1" customHeight="1"/>
    <row r="629" s="99" customFormat="1" customHeight="1"/>
    <row r="630" s="99" customFormat="1" customHeight="1"/>
    <row r="631" s="99" customFormat="1" customHeight="1"/>
    <row r="632" s="99" customFormat="1" customHeight="1"/>
    <row r="633" s="99" customFormat="1" customHeight="1"/>
    <row r="634" s="99" customFormat="1" customHeight="1"/>
    <row r="635" s="99" customFormat="1" customHeight="1"/>
    <row r="636" s="99" customFormat="1" customHeight="1"/>
    <row r="637" s="99" customFormat="1" customHeight="1"/>
    <row r="638" s="99" customFormat="1" customHeight="1"/>
    <row r="639" s="99" customFormat="1" customHeight="1"/>
    <row r="640" s="99" customFormat="1" customHeight="1"/>
    <row r="641" s="99" customFormat="1" customHeight="1"/>
    <row r="642" s="99" customFormat="1" customHeight="1"/>
    <row r="643" s="99" customFormat="1" customHeight="1"/>
    <row r="644" s="99" customFormat="1" customHeight="1"/>
    <row r="645" s="99" customFormat="1" customHeight="1"/>
    <row r="646" s="99" customFormat="1" customHeight="1"/>
    <row r="647" s="99" customFormat="1" customHeight="1"/>
    <row r="648" s="99" customFormat="1" customHeight="1"/>
    <row r="649" s="99" customFormat="1" customHeight="1"/>
    <row r="650" s="99" customFormat="1" customHeight="1"/>
    <row r="651" s="99" customFormat="1" customHeight="1"/>
    <row r="652" s="99" customFormat="1" customHeight="1"/>
    <row r="653" s="99" customFormat="1" customHeight="1"/>
    <row r="654" s="99" customFormat="1" customHeight="1"/>
    <row r="655" s="99" customFormat="1" customHeight="1"/>
    <row r="656" s="99" customFormat="1" customHeight="1"/>
    <row r="657" s="99" customFormat="1" customHeight="1"/>
    <row r="658" s="99" customFormat="1" customHeight="1"/>
    <row r="659" s="99" customFormat="1" customHeight="1"/>
    <row r="660" s="99" customFormat="1" customHeight="1"/>
    <row r="661" s="99" customFormat="1" customHeight="1"/>
    <row r="662" s="99" customFormat="1" customHeight="1"/>
    <row r="663" s="99" customFormat="1" customHeight="1"/>
    <row r="664" s="99" customFormat="1" customHeight="1"/>
    <row r="665" s="99" customFormat="1" customHeight="1"/>
    <row r="666" s="99" customFormat="1" customHeight="1"/>
    <row r="667" s="99" customFormat="1" customHeight="1"/>
    <row r="668" s="99" customFormat="1" customHeight="1"/>
    <row r="669" s="99" customFormat="1" customHeight="1"/>
    <row r="670" s="99" customFormat="1" customHeight="1"/>
    <row r="671" s="99" customFormat="1" customHeight="1"/>
    <row r="672" s="99" customFormat="1" customHeight="1"/>
    <row r="673" s="99" customFormat="1" customHeight="1"/>
    <row r="674" s="99" customFormat="1" customHeight="1"/>
    <row r="675" s="99" customFormat="1" customHeight="1"/>
    <row r="676" s="99" customFormat="1" customHeight="1"/>
    <row r="677" s="99" customFormat="1" customHeight="1"/>
    <row r="678" s="99" customFormat="1" customHeight="1"/>
    <row r="679" s="99" customFormat="1" customHeight="1"/>
    <row r="680" s="99" customFormat="1" customHeight="1"/>
    <row r="681" s="99" customFormat="1" customHeight="1"/>
    <row r="682" s="99" customFormat="1" customHeight="1"/>
    <row r="683" s="99" customFormat="1" customHeight="1"/>
    <row r="684" s="99" customFormat="1" customHeight="1"/>
    <row r="685" s="99" customFormat="1" customHeight="1"/>
    <row r="686" s="99" customFormat="1" customHeight="1"/>
    <row r="687" s="99" customFormat="1" customHeight="1"/>
    <row r="688" s="99" customFormat="1" customHeight="1"/>
    <row r="689" s="99" customFormat="1" customHeight="1"/>
    <row r="690" s="99" customFormat="1" customHeight="1"/>
    <row r="691" s="99" customFormat="1" customHeight="1"/>
    <row r="692" s="99" customFormat="1" customHeight="1"/>
    <row r="693" s="99" customFormat="1" customHeight="1"/>
    <row r="694" s="99" customFormat="1" customHeight="1"/>
    <row r="695" s="99" customFormat="1" customHeight="1"/>
    <row r="696" s="99" customFormat="1" customHeight="1"/>
    <row r="697" s="99" customFormat="1" customHeight="1"/>
    <row r="698" s="99" customFormat="1" customHeight="1"/>
    <row r="699" s="99" customFormat="1" customHeight="1"/>
    <row r="700" s="99" customFormat="1" customHeight="1"/>
    <row r="701" s="99" customFormat="1" customHeight="1"/>
    <row r="702" s="99" customFormat="1" customHeight="1"/>
    <row r="703" s="99" customFormat="1" customHeight="1"/>
    <row r="704" s="99" customFormat="1" customHeight="1"/>
    <row r="705" s="99" customFormat="1" customHeight="1"/>
    <row r="706" s="99" customFormat="1" customHeight="1"/>
    <row r="707" s="99" customFormat="1" customHeight="1"/>
    <row r="708" s="99" customFormat="1" customHeight="1"/>
    <row r="709" s="99" customFormat="1" customHeight="1"/>
    <row r="710" s="99" customFormat="1" customHeight="1"/>
    <row r="711" s="99" customFormat="1" customHeight="1"/>
    <row r="712" s="99" customFormat="1" customHeight="1"/>
    <row r="713" s="99" customFormat="1" customHeight="1"/>
    <row r="714" s="99" customFormat="1" customHeight="1"/>
    <row r="715" s="99" customFormat="1" customHeight="1"/>
    <row r="716" s="99" customFormat="1" customHeight="1"/>
    <row r="717" s="99" customFormat="1" customHeight="1"/>
    <row r="718" s="99" customFormat="1" customHeight="1"/>
    <row r="719" s="99" customFormat="1" customHeight="1"/>
    <row r="720" s="99" customFormat="1" customHeight="1"/>
    <row r="721" s="99" customFormat="1" customHeight="1"/>
    <row r="722" s="99" customFormat="1" customHeight="1"/>
    <row r="723" s="99" customFormat="1" customHeight="1"/>
    <row r="724" s="99" customFormat="1" customHeight="1"/>
    <row r="725" s="99" customFormat="1" customHeight="1"/>
    <row r="726" s="99" customFormat="1" customHeight="1"/>
    <row r="727" s="99" customFormat="1" customHeight="1"/>
    <row r="728" s="99" customFormat="1" customHeight="1"/>
    <row r="729" s="99" customFormat="1" customHeight="1"/>
    <row r="730" s="99" customFormat="1" customHeight="1"/>
    <row r="731" s="99" customFormat="1" customHeight="1"/>
    <row r="732" s="99" customFormat="1" customHeight="1"/>
    <row r="733" s="99" customFormat="1" customHeight="1"/>
    <row r="734" s="99" customFormat="1" customHeight="1"/>
    <row r="735" s="99" customFormat="1" customHeight="1"/>
    <row r="736" s="99" customFormat="1" customHeight="1"/>
    <row r="737" s="99" customFormat="1" customHeight="1"/>
    <row r="738" s="99" customFormat="1" customHeight="1"/>
    <row r="739" s="99" customFormat="1" customHeight="1"/>
    <row r="740" s="99" customFormat="1" customHeight="1"/>
    <row r="741" s="99" customFormat="1" customHeight="1"/>
    <row r="742" s="99" customFormat="1" customHeight="1"/>
    <row r="743" s="99" customFormat="1" customHeight="1"/>
    <row r="744" s="99" customFormat="1" customHeight="1"/>
    <row r="745" s="99" customFormat="1" customHeight="1"/>
    <row r="746" s="99" customFormat="1" customHeight="1"/>
    <row r="747" s="99" customFormat="1" customHeight="1"/>
    <row r="748" s="99" customFormat="1" customHeight="1"/>
    <row r="749" s="99" customFormat="1" customHeight="1"/>
    <row r="750" s="99" customFormat="1" customHeight="1"/>
    <row r="751" s="99" customFormat="1" customHeight="1"/>
    <row r="752" s="99" customFormat="1" customHeight="1"/>
    <row r="753" s="99" customFormat="1" customHeight="1"/>
    <row r="754" s="99" customFormat="1" customHeight="1"/>
    <row r="755" s="99" customFormat="1" customHeight="1"/>
    <row r="756" s="99" customFormat="1" customHeight="1"/>
    <row r="757" s="99" customFormat="1" customHeight="1"/>
    <row r="758" s="99" customFormat="1" customHeight="1"/>
    <row r="759" s="99" customFormat="1" customHeight="1"/>
    <row r="760" s="99" customFormat="1" customHeight="1"/>
    <row r="761" s="99" customFormat="1" customHeight="1"/>
    <row r="762" s="99" customFormat="1" customHeight="1"/>
    <row r="763" s="99" customFormat="1" customHeight="1"/>
    <row r="764" s="99" customFormat="1" customHeight="1"/>
    <row r="765" s="99" customFormat="1" customHeight="1"/>
    <row r="766" s="99" customFormat="1" customHeight="1"/>
    <row r="767" s="99" customFormat="1" customHeight="1"/>
    <row r="768" s="99" customFormat="1" customHeight="1"/>
    <row r="769" s="99" customFormat="1" customHeight="1"/>
    <row r="770" s="99" customFormat="1" customHeight="1"/>
    <row r="771" s="99" customFormat="1" customHeight="1"/>
    <row r="772" s="99" customFormat="1" customHeight="1"/>
    <row r="773" s="99" customFormat="1" customHeight="1"/>
    <row r="774" s="99" customFormat="1" customHeight="1"/>
    <row r="775" s="99" customFormat="1" customHeight="1"/>
    <row r="776" s="99" customFormat="1" customHeight="1"/>
    <row r="777" s="99" customFormat="1" customHeight="1"/>
    <row r="778" s="99" customFormat="1" customHeight="1"/>
    <row r="779" s="99" customFormat="1" customHeight="1"/>
    <row r="780" s="99" customFormat="1" customHeight="1"/>
    <row r="781" s="99" customFormat="1" customHeight="1"/>
    <row r="782" s="99" customFormat="1" customHeight="1"/>
    <row r="783" s="99" customFormat="1" customHeight="1"/>
    <row r="784" s="99" customFormat="1" customHeight="1"/>
    <row r="785" s="99" customFormat="1" customHeight="1"/>
    <row r="786" s="99" customFormat="1" customHeight="1"/>
    <row r="787" s="99" customFormat="1" customHeight="1"/>
    <row r="788" s="99" customFormat="1" customHeight="1"/>
    <row r="789" s="99" customFormat="1" customHeight="1"/>
    <row r="790" s="99" customFormat="1" customHeight="1"/>
    <row r="791" s="99" customFormat="1" customHeight="1"/>
    <row r="792" s="99" customFormat="1" customHeight="1"/>
    <row r="793" s="99" customFormat="1" customHeight="1"/>
    <row r="794" s="99" customFormat="1" customHeight="1"/>
    <row r="795" s="99" customFormat="1" customHeight="1"/>
    <row r="796" s="99" customFormat="1" customHeight="1"/>
    <row r="797" s="99" customFormat="1" customHeight="1"/>
    <row r="798" s="99" customFormat="1" customHeight="1"/>
    <row r="799" s="99" customFormat="1" customHeight="1"/>
    <row r="800" s="99" customFormat="1" customHeight="1"/>
    <row r="801" s="99" customFormat="1" customHeight="1"/>
    <row r="802" s="99" customFormat="1" customHeight="1"/>
    <row r="803" s="99" customFormat="1" customHeight="1"/>
    <row r="804" s="99" customFormat="1" customHeight="1"/>
    <row r="805" s="99" customFormat="1" customHeight="1"/>
    <row r="806" s="99" customFormat="1" customHeight="1"/>
    <row r="807" s="99" customFormat="1" customHeight="1"/>
    <row r="808" s="99" customFormat="1" customHeight="1"/>
    <row r="809" s="99" customFormat="1" customHeight="1"/>
    <row r="810" s="99" customFormat="1" customHeight="1"/>
    <row r="811" s="99" customFormat="1" customHeight="1"/>
    <row r="812" s="99" customFormat="1" customHeight="1"/>
    <row r="813" s="99" customFormat="1" customHeight="1"/>
    <row r="814" s="99" customFormat="1" customHeight="1"/>
    <row r="815" s="99" customFormat="1" customHeight="1"/>
    <row r="816" s="99" customFormat="1" customHeight="1"/>
    <row r="817" s="99" customFormat="1" customHeight="1"/>
    <row r="818" s="99" customFormat="1" customHeight="1"/>
    <row r="819" s="99" customFormat="1" customHeight="1"/>
    <row r="820" s="99" customFormat="1" customHeight="1"/>
    <row r="821" s="99" customFormat="1" customHeight="1"/>
    <row r="822" s="99" customFormat="1" customHeight="1"/>
    <row r="823" s="99" customFormat="1" customHeight="1"/>
    <row r="824" s="99" customFormat="1" customHeight="1"/>
    <row r="825" s="99" customFormat="1" customHeight="1"/>
    <row r="826" s="99" customFormat="1" customHeight="1"/>
    <row r="827" s="99" customFormat="1" customHeight="1"/>
    <row r="828" s="99" customFormat="1" customHeight="1"/>
    <row r="829" s="99" customFormat="1" customHeight="1"/>
    <row r="830" s="99" customFormat="1" customHeight="1"/>
    <row r="831" s="99" customFormat="1" customHeight="1"/>
    <row r="832" s="99" customFormat="1" customHeight="1"/>
    <row r="833" s="99" customFormat="1" customHeight="1"/>
    <row r="834" s="99" customFormat="1" customHeight="1"/>
    <row r="835" s="99" customFormat="1" customHeight="1"/>
    <row r="836" s="99" customFormat="1" customHeight="1"/>
    <row r="837" s="99" customFormat="1" customHeight="1"/>
    <row r="838" s="99" customFormat="1" customHeight="1"/>
    <row r="839" s="99" customFormat="1" customHeight="1"/>
    <row r="840" s="99" customFormat="1" customHeight="1"/>
    <row r="841" s="99" customFormat="1" customHeight="1"/>
    <row r="842" s="99" customFormat="1" customHeight="1"/>
    <row r="843" s="99" customFormat="1" customHeight="1"/>
    <row r="844" s="99" customFormat="1" customHeight="1"/>
    <row r="845" s="99" customFormat="1" customHeight="1"/>
    <row r="846" s="99" customFormat="1" customHeight="1"/>
    <row r="847" s="99" customFormat="1" customHeight="1"/>
    <row r="848" s="99" customFormat="1" customHeight="1"/>
    <row r="849" s="99" customFormat="1" customHeight="1"/>
    <row r="850" s="99" customFormat="1" customHeight="1"/>
    <row r="851" s="99" customFormat="1" customHeight="1"/>
    <row r="852" s="99" customFormat="1" customHeight="1"/>
    <row r="853" s="99" customFormat="1" customHeight="1"/>
    <row r="854" s="99" customFormat="1" customHeight="1"/>
    <row r="855" s="99" customFormat="1" customHeight="1"/>
    <row r="856" s="99" customFormat="1" customHeight="1"/>
    <row r="857" s="99" customFormat="1" customHeight="1"/>
    <row r="858" s="99" customFormat="1" customHeight="1"/>
    <row r="859" s="99" customFormat="1" customHeight="1"/>
    <row r="860" s="99" customFormat="1" customHeight="1"/>
    <row r="861" s="99" customFormat="1" customHeight="1"/>
    <row r="862" s="99" customFormat="1" customHeight="1"/>
    <row r="863" s="99" customFormat="1" customHeight="1"/>
    <row r="864" s="99" customFormat="1" customHeight="1"/>
    <row r="865" s="99" customFormat="1" customHeight="1"/>
    <row r="866" s="99" customFormat="1" customHeight="1"/>
    <row r="867" s="99" customFormat="1" customHeight="1"/>
    <row r="868" s="99" customFormat="1" customHeight="1"/>
    <row r="869" s="99" customFormat="1" customHeight="1"/>
    <row r="870" s="99" customFormat="1" customHeight="1"/>
    <row r="871" s="99" customFormat="1" customHeight="1"/>
    <row r="872" s="99" customFormat="1" customHeight="1"/>
    <row r="873" s="99" customFormat="1" customHeight="1"/>
    <row r="874" s="99" customFormat="1" customHeight="1"/>
    <row r="875" s="99" customFormat="1" customHeight="1"/>
    <row r="876" s="99" customFormat="1" customHeight="1"/>
    <row r="877" s="99" customFormat="1" customHeight="1"/>
    <row r="878" s="99" customFormat="1" customHeight="1"/>
    <row r="879" s="99" customFormat="1" customHeight="1"/>
    <row r="880" s="99" customFormat="1" customHeight="1"/>
    <row r="881" s="99" customFormat="1" customHeight="1"/>
    <row r="882" s="99" customFormat="1" customHeight="1"/>
    <row r="883" s="99" customFormat="1" customHeight="1"/>
    <row r="884" s="99" customFormat="1" customHeight="1"/>
    <row r="885" s="99" customFormat="1" customHeight="1"/>
    <row r="886" s="99" customFormat="1" customHeight="1"/>
    <row r="887" s="99" customFormat="1" customHeight="1"/>
    <row r="888" s="99" customFormat="1" customHeight="1"/>
    <row r="889" s="99" customFormat="1" customHeight="1"/>
    <row r="890" s="99" customFormat="1" customHeight="1"/>
    <row r="891" s="99" customFormat="1" customHeight="1"/>
    <row r="892" s="99" customFormat="1" customHeight="1"/>
    <row r="893" s="99" customFormat="1" customHeight="1"/>
    <row r="894" s="99" customFormat="1" customHeight="1"/>
    <row r="895" s="99" customFormat="1" customHeight="1"/>
    <row r="896" s="99" customFormat="1" customHeight="1"/>
    <row r="897" s="99" customFormat="1" customHeight="1"/>
    <row r="898" s="99" customFormat="1" customHeight="1"/>
    <row r="899" s="99" customFormat="1" customHeight="1"/>
    <row r="900" s="99" customFormat="1" customHeight="1"/>
    <row r="901" s="99" customFormat="1" customHeight="1"/>
    <row r="902" s="99" customFormat="1" customHeight="1"/>
    <row r="903" s="99" customFormat="1" customHeight="1"/>
    <row r="904" s="99" customFormat="1" customHeight="1"/>
    <row r="905" s="99" customFormat="1" customHeight="1"/>
    <row r="906" s="99" customFormat="1" customHeight="1"/>
    <row r="907" s="99" customFormat="1" customHeight="1"/>
    <row r="908" s="99" customFormat="1" customHeight="1"/>
    <row r="909" s="99" customFormat="1" customHeight="1"/>
    <row r="910" s="99" customFormat="1" customHeight="1"/>
    <row r="911" s="99" customFormat="1" customHeight="1"/>
    <row r="912" s="99" customFormat="1" customHeight="1"/>
    <row r="913" s="99" customFormat="1" customHeight="1"/>
    <row r="914" s="99" customFormat="1" customHeight="1"/>
    <row r="915" s="99" customFormat="1" customHeight="1"/>
    <row r="916" s="99" customFormat="1" customHeight="1"/>
    <row r="917" s="99" customFormat="1" customHeight="1"/>
    <row r="918" s="99" customFormat="1" customHeight="1"/>
    <row r="919" s="99" customFormat="1" customHeight="1"/>
    <row r="920" s="99" customFormat="1" customHeight="1"/>
    <row r="921" s="99" customFormat="1" customHeight="1"/>
    <row r="922" s="99" customFormat="1" customHeight="1"/>
    <row r="923" s="99" customFormat="1" customHeight="1"/>
    <row r="924" s="99" customFormat="1" customHeight="1"/>
    <row r="925" s="99" customFormat="1" customHeight="1"/>
    <row r="926" s="99" customFormat="1" customHeight="1"/>
    <row r="927" s="99" customFormat="1" customHeight="1"/>
    <row r="928" s="99" customFormat="1" customHeight="1"/>
    <row r="929" s="99" customFormat="1" customHeight="1"/>
    <row r="930" s="99" customFormat="1" customHeight="1"/>
    <row r="931" s="99" customFormat="1" customHeight="1"/>
    <row r="932" s="99" customFormat="1" customHeight="1"/>
    <row r="933" s="99" customFormat="1" customHeight="1"/>
    <row r="934" s="99" customFormat="1" customHeight="1"/>
    <row r="935" s="99" customFormat="1" customHeight="1"/>
    <row r="936" s="99" customFormat="1" customHeight="1"/>
    <row r="937" s="99" customFormat="1" customHeight="1"/>
    <row r="938" s="99" customFormat="1" customHeight="1"/>
    <row r="939" s="99" customFormat="1" customHeight="1"/>
    <row r="940" s="99" customFormat="1" customHeight="1"/>
    <row r="941" s="99" customFormat="1" customHeight="1"/>
    <row r="942" s="99" customFormat="1" customHeight="1"/>
    <row r="943" s="99" customFormat="1" customHeight="1"/>
    <row r="944" s="99" customFormat="1" customHeight="1"/>
    <row r="945" s="99" customFormat="1" customHeight="1"/>
    <row r="946" s="99" customFormat="1" customHeight="1"/>
    <row r="947" s="99" customFormat="1" customHeight="1"/>
    <row r="948" s="99" customFormat="1" customHeight="1"/>
    <row r="949" s="99" customFormat="1" customHeight="1"/>
    <row r="950" s="99" customFormat="1" customHeight="1"/>
    <row r="951" s="99" customFormat="1" customHeight="1"/>
    <row r="952" s="99" customFormat="1" customHeight="1"/>
    <row r="953" s="99" customFormat="1" customHeight="1"/>
    <row r="954" s="99" customFormat="1" customHeight="1"/>
    <row r="955" s="99" customFormat="1" customHeight="1"/>
    <row r="956" s="99" customFormat="1" customHeight="1"/>
    <row r="957" s="99" customFormat="1" customHeight="1"/>
    <row r="958" s="99" customFormat="1" customHeight="1"/>
    <row r="959" s="99" customFormat="1" customHeight="1"/>
    <row r="960" s="99" customFormat="1" customHeight="1"/>
    <row r="961" s="99" customFormat="1" customHeight="1"/>
    <row r="962" s="99" customFormat="1" customHeight="1"/>
    <row r="963" s="99" customFormat="1" customHeight="1"/>
    <row r="964" s="99" customFormat="1" customHeight="1"/>
    <row r="965" s="99" customFormat="1" customHeight="1"/>
    <row r="966" s="99" customFormat="1" customHeight="1"/>
    <row r="967" s="99" customFormat="1" customHeight="1"/>
    <row r="968" s="99" customFormat="1" customHeight="1"/>
    <row r="969" s="99" customFormat="1" customHeight="1"/>
    <row r="970" s="99" customFormat="1" customHeight="1"/>
    <row r="971" s="99" customFormat="1" customHeight="1"/>
    <row r="972" s="99" customFormat="1" customHeight="1"/>
    <row r="973" s="99" customFormat="1" customHeight="1"/>
    <row r="974" s="99" customFormat="1" customHeight="1"/>
    <row r="975" s="99" customFormat="1" customHeight="1"/>
    <row r="976" s="99" customFormat="1" customHeight="1"/>
    <row r="977" s="99" customFormat="1" customHeight="1"/>
    <row r="978" s="99" customFormat="1" customHeight="1"/>
    <row r="979" s="99" customFormat="1" customHeight="1"/>
    <row r="980" s="99" customFormat="1" customHeight="1"/>
    <row r="981" s="99" customFormat="1" customHeight="1"/>
    <row r="982" s="99" customFormat="1" customHeight="1"/>
    <row r="983" s="99" customFormat="1" customHeight="1"/>
    <row r="984" s="99" customFormat="1" customHeight="1"/>
    <row r="985" s="99" customFormat="1" customHeight="1"/>
    <row r="986" s="99" customFormat="1" customHeight="1"/>
    <row r="987" s="99" customFormat="1" customHeight="1"/>
    <row r="988" s="99" customFormat="1" customHeight="1"/>
    <row r="989" s="99" customFormat="1" customHeight="1"/>
    <row r="990" s="99" customFormat="1" customHeight="1"/>
    <row r="991" s="99" customFormat="1" customHeight="1"/>
    <row r="992" s="99" customFormat="1" customHeight="1"/>
    <row r="993" s="99" customFormat="1" customHeight="1"/>
  </sheetData>
  <mergeCells count="3">
    <mergeCell ref="A2:D2"/>
    <mergeCell ref="A6:C6"/>
    <mergeCell ref="A7:C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G51"/>
  <sheetViews>
    <sheetView topLeftCell="A21" workbookViewId="0">
      <selection activeCell="A34" sqref="A34"/>
    </sheetView>
  </sheetViews>
  <sheetFormatPr defaultColWidth="10" defaultRowHeight="19.5" customHeight="1" outlineLevelCol="6"/>
  <cols>
    <col min="1" max="1" width="36" style="17" customWidth="1"/>
    <col min="2" max="2" width="7.75" style="17" customWidth="1"/>
    <col min="3" max="3" width="38.5" style="15" customWidth="1"/>
    <col min="4" max="4" width="9" style="17" customWidth="1"/>
    <col min="5" max="6" width="10" style="17"/>
    <col min="7" max="7" width="12.625" style="17"/>
    <col min="8" max="16384" width="10" style="17"/>
  </cols>
  <sheetData>
    <row r="1" customHeight="1" spans="1:1">
      <c r="A1" s="144" t="s">
        <v>841</v>
      </c>
    </row>
    <row r="2" ht="22.5" spans="1:4">
      <c r="A2" s="145" t="s">
        <v>842</v>
      </c>
      <c r="B2" s="145"/>
      <c r="C2" s="145"/>
      <c r="D2" s="145"/>
    </row>
    <row r="3" ht="18" customHeight="1" spans="3:4">
      <c r="C3" s="172" t="s">
        <v>2</v>
      </c>
      <c r="D3" s="172"/>
    </row>
    <row r="4" s="15" customFormat="1" ht="28.5" spans="1:4">
      <c r="A4" s="147" t="s">
        <v>3</v>
      </c>
      <c r="B4" s="147" t="s">
        <v>4</v>
      </c>
      <c r="C4" s="147" t="s">
        <v>3</v>
      </c>
      <c r="D4" s="147" t="s">
        <v>5</v>
      </c>
    </row>
    <row r="5" ht="18" customHeight="1" spans="1:4">
      <c r="A5" s="150" t="s">
        <v>843</v>
      </c>
      <c r="B5" s="151"/>
      <c r="C5" s="173" t="s">
        <v>844</v>
      </c>
      <c r="D5" s="151">
        <f>D6</f>
        <v>0</v>
      </c>
    </row>
    <row r="6" ht="18" customHeight="1" spans="1:4">
      <c r="A6" s="150" t="s">
        <v>845</v>
      </c>
      <c r="B6" s="151"/>
      <c r="C6" s="173" t="s">
        <v>846</v>
      </c>
      <c r="D6" s="151"/>
    </row>
    <row r="7" ht="18" customHeight="1" spans="1:4">
      <c r="A7" s="150" t="s">
        <v>847</v>
      </c>
      <c r="B7" s="151"/>
      <c r="C7" s="174" t="s">
        <v>19</v>
      </c>
      <c r="D7" s="175">
        <f>D8+D9</f>
        <v>0</v>
      </c>
    </row>
    <row r="8" ht="18" customHeight="1" spans="1:4">
      <c r="A8" s="150" t="s">
        <v>848</v>
      </c>
      <c r="B8" s="151"/>
      <c r="C8" s="174" t="s">
        <v>849</v>
      </c>
      <c r="D8" s="175"/>
    </row>
    <row r="9" ht="18" customHeight="1" spans="1:4">
      <c r="A9" s="150" t="s">
        <v>850</v>
      </c>
      <c r="B9" s="151"/>
      <c r="C9" s="174" t="s">
        <v>851</v>
      </c>
      <c r="D9" s="175"/>
    </row>
    <row r="10" ht="18" customHeight="1" spans="1:4">
      <c r="A10" s="150" t="s">
        <v>852</v>
      </c>
      <c r="B10" s="151"/>
      <c r="C10" s="174" t="s">
        <v>25</v>
      </c>
      <c r="D10" s="175">
        <f>SUM(D11:D15)</f>
        <v>0</v>
      </c>
    </row>
    <row r="11" ht="18" customHeight="1" spans="1:4">
      <c r="A11" s="150" t="s">
        <v>853</v>
      </c>
      <c r="B11" s="151"/>
      <c r="C11" s="174" t="s">
        <v>854</v>
      </c>
      <c r="D11" s="175"/>
    </row>
    <row r="12" ht="18" customHeight="1" spans="1:4">
      <c r="A12" s="150" t="s">
        <v>855</v>
      </c>
      <c r="B12" s="151"/>
      <c r="C12" s="174" t="s">
        <v>856</v>
      </c>
      <c r="D12" s="175"/>
    </row>
    <row r="13" ht="18" customHeight="1" spans="1:4">
      <c r="A13" s="150" t="s">
        <v>857</v>
      </c>
      <c r="B13" s="151"/>
      <c r="C13" s="174" t="s">
        <v>858</v>
      </c>
      <c r="D13" s="175"/>
    </row>
    <row r="14" ht="18" customHeight="1" spans="1:4">
      <c r="A14" s="150" t="s">
        <v>859</v>
      </c>
      <c r="B14" s="151"/>
      <c r="C14" s="174" t="s">
        <v>860</v>
      </c>
      <c r="D14" s="175"/>
    </row>
    <row r="15" ht="33" customHeight="1" spans="1:4">
      <c r="A15" s="150" t="s">
        <v>861</v>
      </c>
      <c r="B15" s="151"/>
      <c r="C15" s="174" t="s">
        <v>862</v>
      </c>
      <c r="D15" s="175"/>
    </row>
    <row r="16" ht="18" customHeight="1" spans="1:4">
      <c r="A16" s="150" t="s">
        <v>863</v>
      </c>
      <c r="B16" s="151"/>
      <c r="C16" s="176" t="s">
        <v>27</v>
      </c>
      <c r="D16" s="177">
        <f>SUM(D17:D18)</f>
        <v>0</v>
      </c>
    </row>
    <row r="17" ht="18" customHeight="1" spans="1:4">
      <c r="A17" s="150" t="s">
        <v>864</v>
      </c>
      <c r="B17" s="151"/>
      <c r="C17" s="176" t="s">
        <v>865</v>
      </c>
      <c r="D17" s="177"/>
    </row>
    <row r="18" ht="18" customHeight="1" spans="1:4">
      <c r="A18" s="150" t="s">
        <v>866</v>
      </c>
      <c r="B18" s="151"/>
      <c r="C18" s="174" t="s">
        <v>867</v>
      </c>
      <c r="D18" s="175"/>
    </row>
    <row r="19" ht="26.25" customHeight="1" spans="1:4">
      <c r="A19" s="173" t="s">
        <v>868</v>
      </c>
      <c r="B19" s="151"/>
      <c r="C19" s="173" t="s">
        <v>29</v>
      </c>
      <c r="D19" s="151">
        <f>D20</f>
        <v>0</v>
      </c>
    </row>
    <row r="20" ht="18" customHeight="1" spans="1:4">
      <c r="A20" s="150" t="s">
        <v>869</v>
      </c>
      <c r="B20" s="151"/>
      <c r="C20" s="173" t="s">
        <v>870</v>
      </c>
      <c r="D20" s="151"/>
    </row>
    <row r="21" ht="18" customHeight="1" spans="1:4">
      <c r="A21" s="150"/>
      <c r="B21" s="151"/>
      <c r="C21" s="178" t="s">
        <v>31</v>
      </c>
      <c r="D21" s="151">
        <f>D22</f>
        <v>0</v>
      </c>
    </row>
    <row r="22" ht="18" customHeight="1" spans="1:4">
      <c r="A22" s="150"/>
      <c r="B22" s="151"/>
      <c r="C22" s="178" t="s">
        <v>871</v>
      </c>
      <c r="D22" s="151"/>
    </row>
    <row r="23" ht="18" customHeight="1" spans="1:4">
      <c r="A23" s="150"/>
      <c r="B23" s="151"/>
      <c r="C23" s="178" t="s">
        <v>35</v>
      </c>
      <c r="D23" s="151">
        <f>D24</f>
        <v>0</v>
      </c>
    </row>
    <row r="24" ht="18" customHeight="1" spans="1:4">
      <c r="A24" s="150"/>
      <c r="B24" s="151"/>
      <c r="C24" s="178" t="s">
        <v>872</v>
      </c>
      <c r="D24" s="151"/>
    </row>
    <row r="25" ht="18" customHeight="1" spans="1:4">
      <c r="A25" s="150"/>
      <c r="B25" s="151"/>
      <c r="C25" s="173" t="s">
        <v>51</v>
      </c>
      <c r="D25" s="151">
        <f>SUM(D26:D28)</f>
        <v>1547</v>
      </c>
    </row>
    <row r="26" ht="18" customHeight="1" spans="1:4">
      <c r="A26" s="150"/>
      <c r="B26" s="151"/>
      <c r="C26" s="173" t="s">
        <v>873</v>
      </c>
      <c r="D26" s="151">
        <v>1539</v>
      </c>
    </row>
    <row r="27" ht="18" customHeight="1" spans="1:4">
      <c r="A27" s="150"/>
      <c r="B27" s="151"/>
      <c r="C27" s="178" t="s">
        <v>874</v>
      </c>
      <c r="D27" s="151">
        <v>8</v>
      </c>
    </row>
    <row r="28" ht="18" customHeight="1" spans="1:4">
      <c r="A28" s="150"/>
      <c r="B28" s="151"/>
      <c r="C28" s="173" t="s">
        <v>875</v>
      </c>
      <c r="D28" s="151"/>
    </row>
    <row r="29" ht="18" customHeight="1" spans="1:4">
      <c r="A29" s="150"/>
      <c r="B29" s="151"/>
      <c r="C29" s="173" t="s">
        <v>47</v>
      </c>
      <c r="D29" s="151"/>
    </row>
    <row r="30" ht="18" customHeight="1" spans="1:4">
      <c r="A30" s="150"/>
      <c r="B30" s="151"/>
      <c r="C30" s="173"/>
      <c r="D30" s="151"/>
    </row>
    <row r="31" ht="18" customHeight="1" spans="1:4">
      <c r="A31" s="146" t="s">
        <v>876</v>
      </c>
      <c r="B31" s="151">
        <f>SUM(B5:B30)</f>
        <v>0</v>
      </c>
      <c r="C31" s="146" t="s">
        <v>877</v>
      </c>
      <c r="D31" s="151">
        <f>D25+D23+D19+D16+D10+D7+D5+D21+D29</f>
        <v>1547</v>
      </c>
    </row>
    <row r="32" ht="18" customHeight="1" spans="1:4">
      <c r="A32" s="150" t="s">
        <v>878</v>
      </c>
      <c r="B32" s="151">
        <f>B33+B36+B37+B39+B40</f>
        <v>1547</v>
      </c>
      <c r="C32" s="173" t="s">
        <v>879</v>
      </c>
      <c r="D32" s="151">
        <f>D33+D37+D38+D39</f>
        <v>0</v>
      </c>
    </row>
    <row r="33" ht="18" customHeight="1" spans="1:4">
      <c r="A33" s="150" t="s">
        <v>880</v>
      </c>
      <c r="B33" s="151">
        <v>8</v>
      </c>
      <c r="C33" s="173" t="s">
        <v>881</v>
      </c>
      <c r="D33" s="151">
        <f>D34+D35</f>
        <v>0</v>
      </c>
    </row>
    <row r="34" ht="18" customHeight="1" spans="1:4">
      <c r="A34" s="150" t="s">
        <v>882</v>
      </c>
      <c r="B34" s="151">
        <v>8</v>
      </c>
      <c r="C34" s="173" t="s">
        <v>883</v>
      </c>
      <c r="D34" s="151"/>
    </row>
    <row r="35" ht="18" customHeight="1" spans="1:4">
      <c r="A35" s="150" t="s">
        <v>884</v>
      </c>
      <c r="B35" s="151"/>
      <c r="C35" s="173" t="s">
        <v>885</v>
      </c>
      <c r="D35" s="151"/>
    </row>
    <row r="36" ht="18" customHeight="1" spans="1:4">
      <c r="A36" s="150" t="s">
        <v>886</v>
      </c>
      <c r="B36" s="151"/>
      <c r="C36" s="173"/>
      <c r="D36" s="151"/>
    </row>
    <row r="37" ht="18" customHeight="1" spans="1:4">
      <c r="A37" s="150" t="s">
        <v>887</v>
      </c>
      <c r="B37" s="151"/>
      <c r="C37" s="173" t="s">
        <v>888</v>
      </c>
      <c r="D37" s="151"/>
    </row>
    <row r="38" ht="18" customHeight="1" spans="1:4">
      <c r="A38" s="150" t="s">
        <v>889</v>
      </c>
      <c r="B38" s="151"/>
      <c r="C38" s="173" t="s">
        <v>890</v>
      </c>
      <c r="D38" s="151"/>
    </row>
    <row r="39" s="17" customFormat="1" ht="18" hidden="1" customHeight="1" spans="1:4">
      <c r="A39" s="150" t="s">
        <v>891</v>
      </c>
      <c r="B39" s="151"/>
      <c r="C39" s="173" t="s">
        <v>892</v>
      </c>
      <c r="D39" s="150"/>
    </row>
    <row r="40" ht="18" customHeight="1" spans="1:4">
      <c r="A40" s="150" t="s">
        <v>893</v>
      </c>
      <c r="B40" s="151">
        <v>1539</v>
      </c>
      <c r="C40" s="173"/>
      <c r="D40" s="150"/>
    </row>
    <row r="41" ht="18" customHeight="1" spans="1:4">
      <c r="A41" s="150"/>
      <c r="B41" s="151"/>
      <c r="C41" s="173"/>
      <c r="D41" s="150"/>
    </row>
    <row r="42" ht="18" customHeight="1" spans="1:7">
      <c r="A42" s="146" t="s">
        <v>69</v>
      </c>
      <c r="B42" s="153">
        <f>B31+B32</f>
        <v>1547</v>
      </c>
      <c r="C42" s="146" t="s">
        <v>70</v>
      </c>
      <c r="D42" s="153">
        <f>D31+D32</f>
        <v>1547</v>
      </c>
      <c r="G42" s="179"/>
    </row>
    <row r="43" ht="21.75" customHeight="1" spans="7:7">
      <c r="G43" s="179"/>
    </row>
    <row r="44" ht="21.75" customHeight="1"/>
    <row r="45" ht="21.75" customHeight="1"/>
    <row r="46" ht="21.75" customHeight="1"/>
    <row r="47" ht="21.75" customHeight="1"/>
    <row r="48" ht="21.75" customHeight="1"/>
    <row r="49" ht="13.5"/>
    <row r="50" ht="13.5"/>
    <row r="51" ht="13.5"/>
  </sheetData>
  <protectedRanges>
    <protectedRange sqref="D34 D39" name="区域2"/>
    <protectedRange sqref="B5:B20 B23" name="区域1_1"/>
    <protectedRange sqref="B34:B40" name="区域1_2"/>
    <protectedRange sqref="D35:D38" name="区域2_1"/>
    <protectedRange sqref="D12:D15" name="区域1"/>
  </protectedRanges>
  <mergeCells count="2">
    <mergeCell ref="A2:D2"/>
    <mergeCell ref="C3:D3"/>
  </mergeCells>
  <printOptions horizontalCentered="1"/>
  <pageMargins left="0.354166666666667" right="0.393055555555556" top="0.393055555555556" bottom="0.156944444444444" header="0.298611111111111" footer="0.298611111111111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F12"/>
  <sheetViews>
    <sheetView workbookViewId="0">
      <selection activeCell="A1" sqref="A1:D12"/>
    </sheetView>
  </sheetViews>
  <sheetFormatPr defaultColWidth="10.125" defaultRowHeight="13.5" outlineLevelCol="5"/>
  <cols>
    <col min="1" max="1" width="28.5" style="1" customWidth="1"/>
    <col min="2" max="2" width="14.5" style="1" customWidth="1"/>
    <col min="3" max="3" width="28.5" style="1" customWidth="1"/>
    <col min="4" max="4" width="14.5" style="1" customWidth="1"/>
    <col min="5" max="248" width="10.125" style="1" customWidth="1"/>
    <col min="249" max="16384" width="10.125" style="1"/>
  </cols>
  <sheetData>
    <row r="1" s="1" customFormat="1" ht="18" customHeight="1" spans="1:6">
      <c r="A1" s="2" t="s">
        <v>894</v>
      </c>
      <c r="B1" s="164"/>
      <c r="C1" s="164"/>
      <c r="D1" s="164"/>
      <c r="E1" s="164"/>
      <c r="F1" s="164"/>
    </row>
    <row r="2" s="1" customFormat="1" ht="55.5" customHeight="1" spans="1:6">
      <c r="A2" s="61" t="s">
        <v>895</v>
      </c>
      <c r="B2" s="62"/>
      <c r="C2" s="61"/>
      <c r="D2" s="61"/>
      <c r="E2" s="164"/>
      <c r="F2" s="164"/>
    </row>
    <row r="3" s="1" customFormat="1" ht="18" customHeight="1" spans="1:6">
      <c r="A3" s="164"/>
      <c r="B3" s="164"/>
      <c r="C3" s="164"/>
      <c r="D3" s="164" t="s">
        <v>122</v>
      </c>
      <c r="E3" s="164"/>
      <c r="F3" s="164"/>
    </row>
    <row r="4" s="1" customFormat="1" ht="40.5" customHeight="1" spans="1:6">
      <c r="A4" s="165" t="s">
        <v>896</v>
      </c>
      <c r="B4" s="165" t="s">
        <v>897</v>
      </c>
      <c r="C4" s="165" t="s">
        <v>896</v>
      </c>
      <c r="D4" s="165" t="s">
        <v>898</v>
      </c>
      <c r="E4" s="164"/>
      <c r="F4" s="164"/>
    </row>
    <row r="5" s="1" customFormat="1" ht="27" customHeight="1" spans="1:6">
      <c r="A5" s="166" t="s">
        <v>899</v>
      </c>
      <c r="B5" s="167"/>
      <c r="C5" s="166" t="s">
        <v>900</v>
      </c>
      <c r="D5" s="167">
        <v>1547</v>
      </c>
      <c r="E5" s="164"/>
      <c r="F5" s="164"/>
    </row>
    <row r="6" s="1" customFormat="1" ht="27" customHeight="1" spans="1:6">
      <c r="A6" s="168" t="s">
        <v>901</v>
      </c>
      <c r="B6" s="167">
        <v>8</v>
      </c>
      <c r="C6" s="168" t="s">
        <v>902</v>
      </c>
      <c r="D6" s="167"/>
      <c r="E6" s="164"/>
      <c r="F6" s="164"/>
    </row>
    <row r="7" s="1" customFormat="1" ht="27" customHeight="1" spans="1:6">
      <c r="A7" s="168" t="s">
        <v>903</v>
      </c>
      <c r="B7" s="167"/>
      <c r="C7" s="168" t="s">
        <v>904</v>
      </c>
      <c r="D7" s="167"/>
      <c r="E7" s="164"/>
      <c r="F7" s="164"/>
    </row>
    <row r="8" s="1" customFormat="1" ht="27" customHeight="1" spans="1:6">
      <c r="A8" s="168" t="s">
        <v>905</v>
      </c>
      <c r="B8" s="167"/>
      <c r="C8" s="168" t="s">
        <v>906</v>
      </c>
      <c r="D8" s="167"/>
      <c r="E8" s="164"/>
      <c r="F8" s="164"/>
    </row>
    <row r="9" s="1" customFormat="1" ht="27" customHeight="1" spans="1:6">
      <c r="A9" s="166" t="s">
        <v>907</v>
      </c>
      <c r="B9" s="167"/>
      <c r="C9" s="168" t="s">
        <v>908</v>
      </c>
      <c r="D9" s="167"/>
      <c r="E9" s="164"/>
      <c r="F9" s="164"/>
    </row>
    <row r="10" s="1" customFormat="1" ht="27" customHeight="1" spans="1:6">
      <c r="A10" s="168" t="s">
        <v>909</v>
      </c>
      <c r="B10" s="167">
        <v>1539</v>
      </c>
      <c r="C10" s="168" t="s">
        <v>910</v>
      </c>
      <c r="D10" s="167"/>
      <c r="E10" s="164"/>
      <c r="F10" s="169"/>
    </row>
    <row r="11" s="1" customFormat="1" ht="27" customHeight="1" spans="1:6">
      <c r="A11" s="168"/>
      <c r="B11" s="167"/>
      <c r="C11" s="168"/>
      <c r="D11" s="167"/>
      <c r="E11" s="164"/>
      <c r="F11" s="164"/>
    </row>
    <row r="12" s="1" customFormat="1" ht="27" customHeight="1" spans="1:6">
      <c r="A12" s="170" t="s">
        <v>911</v>
      </c>
      <c r="B12" s="171">
        <f>B5+B6+B7+B8+B9+B10</f>
        <v>1547</v>
      </c>
      <c r="C12" s="170" t="s">
        <v>912</v>
      </c>
      <c r="D12" s="171">
        <f>D5+D6+D7+D8+D9+D10</f>
        <v>1547</v>
      </c>
      <c r="E12" s="164"/>
      <c r="F12" s="164"/>
    </row>
  </sheetData>
  <mergeCells count="2">
    <mergeCell ref="A2:D2"/>
    <mergeCell ref="E3:F3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C12"/>
  <sheetViews>
    <sheetView workbookViewId="0">
      <selection activeCell="A18" sqref="A18"/>
    </sheetView>
  </sheetViews>
  <sheetFormatPr defaultColWidth="10" defaultRowHeight="21" customHeight="1" outlineLevelCol="2"/>
  <cols>
    <col min="1" max="1" width="41.875" style="1" customWidth="1"/>
    <col min="2" max="2" width="16.125" style="1" customWidth="1"/>
    <col min="3" max="3" width="15.5" style="1" customWidth="1"/>
    <col min="4" max="16384" width="10" style="1"/>
  </cols>
  <sheetData>
    <row r="1" customHeight="1" spans="1:1">
      <c r="A1" s="49" t="s">
        <v>913</v>
      </c>
    </row>
    <row r="2" ht="52.5" customHeight="1" spans="1:3">
      <c r="A2" s="3" t="s">
        <v>914</v>
      </c>
      <c r="B2" s="3"/>
      <c r="C2" s="3"/>
    </row>
    <row r="3" ht="13.5" customHeight="1" spans="3:3">
      <c r="C3" s="1" t="s">
        <v>2</v>
      </c>
    </row>
    <row r="4" ht="46.5" customHeight="1" spans="1:3">
      <c r="A4" s="51" t="s">
        <v>3</v>
      </c>
      <c r="B4" s="51" t="s">
        <v>825</v>
      </c>
      <c r="C4" s="51" t="s">
        <v>915</v>
      </c>
    </row>
    <row r="5" ht="24" customHeight="1" spans="1:3">
      <c r="A5" s="43" t="s">
        <v>850</v>
      </c>
      <c r="B5" s="43"/>
      <c r="C5" s="43"/>
    </row>
    <row r="6" ht="24" customHeight="1" spans="1:3">
      <c r="A6" s="43" t="s">
        <v>852</v>
      </c>
      <c r="B6" s="43"/>
      <c r="C6" s="43"/>
    </row>
    <row r="7" ht="24" customHeight="1" spans="1:3">
      <c r="A7" s="43" t="s">
        <v>853</v>
      </c>
      <c r="B7" s="43"/>
      <c r="C7" s="43"/>
    </row>
    <row r="8" ht="24" customHeight="1" spans="1:3">
      <c r="A8" s="43" t="s">
        <v>859</v>
      </c>
      <c r="B8" s="43"/>
      <c r="C8" s="43"/>
    </row>
    <row r="9" ht="24" customHeight="1" spans="1:3">
      <c r="A9" s="43" t="s">
        <v>866</v>
      </c>
      <c r="B9" s="43"/>
      <c r="C9" s="43"/>
    </row>
    <row r="10" ht="24" customHeight="1" spans="1:3">
      <c r="A10" s="43" t="s">
        <v>869</v>
      </c>
      <c r="B10" s="43"/>
      <c r="C10" s="43"/>
    </row>
    <row r="11" ht="24" customHeight="1" spans="1:3">
      <c r="A11" s="43"/>
      <c r="B11" s="43"/>
      <c r="C11" s="43"/>
    </row>
    <row r="12" ht="24" customHeight="1" spans="1:3">
      <c r="A12" s="51" t="s">
        <v>101</v>
      </c>
      <c r="B12" s="12">
        <f>SUM(B5:B10)</f>
        <v>0</v>
      </c>
      <c r="C12" s="12"/>
    </row>
  </sheetData>
  <protectedRanges>
    <protectedRange sqref="B5:B7" name="区域1_1"/>
  </protectedRanges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H28"/>
  <sheetViews>
    <sheetView topLeftCell="A6" workbookViewId="0">
      <selection activeCell="J10" sqref="J10"/>
    </sheetView>
  </sheetViews>
  <sheetFormatPr defaultColWidth="10" defaultRowHeight="24.75" customHeight="1" outlineLevelCol="7"/>
  <cols>
    <col min="1" max="1" width="44.2" style="17" customWidth="1"/>
    <col min="2" max="5" width="10.25" style="17" customWidth="1"/>
    <col min="6" max="6" width="11.25" style="17" customWidth="1"/>
    <col min="7" max="7" width="11.5" style="17"/>
    <col min="8" max="8" width="13.75" style="17"/>
    <col min="9" max="16384" width="10" style="17"/>
  </cols>
  <sheetData>
    <row r="1" ht="15.75" customHeight="1" spans="1:4">
      <c r="A1" s="144" t="s">
        <v>916</v>
      </c>
      <c r="B1" s="144"/>
      <c r="C1" s="144"/>
      <c r="D1" s="144"/>
    </row>
    <row r="2" ht="34.5" customHeight="1" spans="1:6">
      <c r="A2" s="145" t="s">
        <v>917</v>
      </c>
      <c r="B2" s="145"/>
      <c r="C2" s="145"/>
      <c r="D2" s="145"/>
      <c r="E2" s="145"/>
      <c r="F2" s="145"/>
    </row>
    <row r="3" ht="20.1" customHeight="1" spans="6:6">
      <c r="F3" s="17" t="s">
        <v>2</v>
      </c>
    </row>
    <row r="4" ht="49.5" customHeight="1" spans="1:6">
      <c r="A4" s="146" t="s">
        <v>3</v>
      </c>
      <c r="B4" s="154" t="s">
        <v>918</v>
      </c>
      <c r="C4" s="154" t="s">
        <v>106</v>
      </c>
      <c r="D4" s="154" t="s">
        <v>107</v>
      </c>
      <c r="E4" s="154" t="s">
        <v>108</v>
      </c>
      <c r="F4" s="147" t="s">
        <v>919</v>
      </c>
    </row>
    <row r="5" ht="24.95" customHeight="1" spans="1:6">
      <c r="A5" s="150" t="s">
        <v>844</v>
      </c>
      <c r="B5" s="150"/>
      <c r="C5" s="150"/>
      <c r="D5" s="150"/>
      <c r="E5" s="151"/>
      <c r="F5" s="155"/>
    </row>
    <row r="6" ht="24.95" customHeight="1" spans="1:6">
      <c r="A6" s="150" t="s">
        <v>920</v>
      </c>
      <c r="B6" s="150"/>
      <c r="C6" s="150"/>
      <c r="D6" s="150"/>
      <c r="E6" s="151"/>
      <c r="F6" s="155"/>
    </row>
    <row r="7" ht="24.95" customHeight="1" spans="1:6">
      <c r="A7" s="150" t="s">
        <v>19</v>
      </c>
      <c r="B7" s="156"/>
      <c r="C7" s="156">
        <v>59</v>
      </c>
      <c r="D7" s="156">
        <v>59</v>
      </c>
      <c r="E7" s="151"/>
      <c r="F7" s="155"/>
    </row>
    <row r="8" ht="24.95" customHeight="1" spans="1:7">
      <c r="A8" s="150" t="s">
        <v>849</v>
      </c>
      <c r="B8" s="157"/>
      <c r="C8" s="157">
        <v>59</v>
      </c>
      <c r="D8" s="157">
        <v>59</v>
      </c>
      <c r="E8" s="151"/>
      <c r="F8" s="155"/>
      <c r="G8" s="158"/>
    </row>
    <row r="9" ht="24.95" customHeight="1" spans="1:7">
      <c r="A9" s="150" t="s">
        <v>851</v>
      </c>
      <c r="B9" s="157"/>
      <c r="C9" s="157"/>
      <c r="D9" s="157"/>
      <c r="E9" s="151"/>
      <c r="F9" s="155"/>
      <c r="G9" s="158"/>
    </row>
    <row r="10" ht="24.95" customHeight="1" spans="1:8">
      <c r="A10" s="150" t="s">
        <v>25</v>
      </c>
      <c r="B10" s="157">
        <v>2269</v>
      </c>
      <c r="C10" s="157">
        <v>19476</v>
      </c>
      <c r="D10" s="157">
        <v>15416</v>
      </c>
      <c r="E10" s="159">
        <f>SUM(E11:E15)</f>
        <v>0</v>
      </c>
      <c r="F10" s="160"/>
      <c r="G10" s="161"/>
      <c r="H10" s="158"/>
    </row>
    <row r="11" ht="24.95" customHeight="1" spans="1:8">
      <c r="A11" s="150" t="s">
        <v>854</v>
      </c>
      <c r="B11" s="157">
        <v>2269</v>
      </c>
      <c r="C11" s="157">
        <v>9021</v>
      </c>
      <c r="D11" s="157">
        <v>8785</v>
      </c>
      <c r="E11" s="159"/>
      <c r="F11" s="160"/>
      <c r="G11" s="161"/>
      <c r="H11" s="158"/>
    </row>
    <row r="12" ht="24.95" customHeight="1" spans="1:8">
      <c r="A12" s="150" t="s">
        <v>921</v>
      </c>
      <c r="B12" s="157"/>
      <c r="C12" s="157"/>
      <c r="D12" s="157"/>
      <c r="E12" s="159"/>
      <c r="F12" s="160"/>
      <c r="G12" s="158"/>
      <c r="H12" s="158"/>
    </row>
    <row r="13" ht="24.95" customHeight="1" spans="1:8">
      <c r="A13" s="150" t="s">
        <v>922</v>
      </c>
      <c r="B13" s="157"/>
      <c r="C13" s="157">
        <v>4</v>
      </c>
      <c r="D13" s="157"/>
      <c r="E13" s="159"/>
      <c r="F13" s="160"/>
      <c r="G13" s="158"/>
      <c r="H13" s="158"/>
    </row>
    <row r="14" ht="24.95" customHeight="1" spans="1:8">
      <c r="A14" s="150" t="s">
        <v>860</v>
      </c>
      <c r="B14" s="157"/>
      <c r="C14" s="157">
        <v>451</v>
      </c>
      <c r="D14" s="157">
        <v>431</v>
      </c>
      <c r="E14" s="159"/>
      <c r="F14" s="160"/>
      <c r="G14" s="158"/>
      <c r="H14" s="158"/>
    </row>
    <row r="15" ht="24.95" customHeight="1" spans="1:8">
      <c r="A15" s="150" t="s">
        <v>862</v>
      </c>
      <c r="B15" s="157"/>
      <c r="C15" s="157">
        <v>10000</v>
      </c>
      <c r="D15" s="157">
        <v>6200</v>
      </c>
      <c r="E15" s="159"/>
      <c r="F15" s="160"/>
      <c r="G15" s="158"/>
      <c r="H15" s="158"/>
    </row>
    <row r="16" ht="24.95" customHeight="1" spans="1:8">
      <c r="A16" s="150" t="s">
        <v>51</v>
      </c>
      <c r="B16" s="157"/>
      <c r="C16" s="157">
        <v>45</v>
      </c>
      <c r="D16" s="157">
        <v>35</v>
      </c>
      <c r="E16" s="159">
        <f>E17+E18+E19</f>
        <v>1547</v>
      </c>
      <c r="F16" s="160">
        <f>(E16-D16)/D16</f>
        <v>43.2</v>
      </c>
      <c r="G16" s="158"/>
      <c r="H16" s="158"/>
    </row>
    <row r="17" ht="24.95" customHeight="1" spans="1:8">
      <c r="A17" s="150" t="s">
        <v>873</v>
      </c>
      <c r="B17" s="152"/>
      <c r="C17" s="152"/>
      <c r="D17" s="152"/>
      <c r="E17" s="159">
        <v>1539</v>
      </c>
      <c r="F17" s="160"/>
      <c r="G17" s="158"/>
      <c r="H17" s="158"/>
    </row>
    <row r="18" ht="24.95" customHeight="1" spans="1:8">
      <c r="A18" s="152" t="s">
        <v>923</v>
      </c>
      <c r="B18" s="152"/>
      <c r="C18" s="157">
        <v>45</v>
      </c>
      <c r="D18" s="157">
        <v>35</v>
      </c>
      <c r="E18" s="159">
        <v>8</v>
      </c>
      <c r="F18" s="160">
        <f t="shared" ref="F17:F23" si="0">(E18-D18)/D18</f>
        <v>-0.771428571428571</v>
      </c>
      <c r="G18" s="158"/>
      <c r="H18" s="158"/>
    </row>
    <row r="19" ht="24.95" customHeight="1" spans="1:8">
      <c r="A19" s="150" t="s">
        <v>924</v>
      </c>
      <c r="B19" s="152"/>
      <c r="C19" s="152"/>
      <c r="D19" s="152"/>
      <c r="E19" s="159"/>
      <c r="F19" s="160"/>
      <c r="G19" s="158"/>
      <c r="H19" s="158"/>
    </row>
    <row r="20" customHeight="1" spans="1:8">
      <c r="A20" s="150" t="s">
        <v>47</v>
      </c>
      <c r="B20" s="152"/>
      <c r="C20" s="157">
        <v>4809</v>
      </c>
      <c r="D20" s="157">
        <v>4809</v>
      </c>
      <c r="E20" s="159"/>
      <c r="F20" s="160">
        <f t="shared" si="0"/>
        <v>-1</v>
      </c>
      <c r="G20" s="158"/>
      <c r="H20" s="158"/>
    </row>
    <row r="21" customHeight="1" spans="1:8">
      <c r="A21" s="150" t="s">
        <v>49</v>
      </c>
      <c r="B21" s="152"/>
      <c r="C21" s="152"/>
      <c r="D21" s="152"/>
      <c r="E21" s="159"/>
      <c r="F21" s="160"/>
      <c r="G21" s="158"/>
      <c r="H21" s="158"/>
    </row>
    <row r="22" customHeight="1" spans="1:8">
      <c r="A22" s="150" t="s">
        <v>925</v>
      </c>
      <c r="B22" s="150"/>
      <c r="C22" s="150"/>
      <c r="D22" s="150"/>
      <c r="E22" s="151"/>
      <c r="F22" s="155"/>
      <c r="G22" s="158"/>
      <c r="H22" s="158"/>
    </row>
    <row r="23" customHeight="1" spans="1:8">
      <c r="A23" s="146" t="s">
        <v>926</v>
      </c>
      <c r="B23" s="153">
        <f>B5+B7+B10+B16+B20+B21+B22</f>
        <v>2269</v>
      </c>
      <c r="C23" s="153">
        <f>C5+C7+C10+C16+C20+C21+C22</f>
        <v>24389</v>
      </c>
      <c r="D23" s="153">
        <f>D5+D7+D10+D16+D20+D21+D22</f>
        <v>20319</v>
      </c>
      <c r="E23" s="153">
        <f>E5+E7+E10+E16+E20+E21+E22</f>
        <v>1547</v>
      </c>
      <c r="F23" s="162">
        <f t="shared" si="0"/>
        <v>-0.923864363403711</v>
      </c>
      <c r="G23" s="161"/>
      <c r="H23" s="158"/>
    </row>
    <row r="27" customHeight="1" spans="6:6">
      <c r="F27" s="163"/>
    </row>
    <row r="28" customHeight="1" spans="6:6">
      <c r="F28" s="163"/>
    </row>
  </sheetData>
  <protectedRanges>
    <protectedRange sqref="E11:E15" name="区域1_1"/>
  </protectedRanges>
  <mergeCells count="1">
    <mergeCell ref="A2:F2"/>
  </mergeCells>
  <printOptions horizontalCentered="1"/>
  <pageMargins left="0.236111111111111" right="0.236111111111111" top="0.751388888888889" bottom="0.751388888888889" header="0.298611111111111" footer="0.298611111111111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F44"/>
  <sheetViews>
    <sheetView workbookViewId="0">
      <selection activeCell="I13" sqref="I13"/>
    </sheetView>
  </sheetViews>
  <sheetFormatPr defaultColWidth="10" defaultRowHeight="19.5" customHeight="1" outlineLevelCol="5"/>
  <cols>
    <col min="1" max="1" width="48" style="17" customWidth="1"/>
    <col min="2" max="5" width="12.125" style="17" customWidth="1"/>
    <col min="6" max="16384" width="10" style="17"/>
  </cols>
  <sheetData>
    <row r="1" ht="20.1" customHeight="1" spans="1:1">
      <c r="A1" s="144" t="s">
        <v>927</v>
      </c>
    </row>
    <row r="2" customHeight="1" spans="1:5">
      <c r="A2" s="145" t="s">
        <v>928</v>
      </c>
      <c r="B2" s="145"/>
      <c r="C2" s="145"/>
      <c r="D2" s="145"/>
      <c r="E2" s="145"/>
    </row>
    <row r="3" ht="20.1" customHeight="1" spans="4:4">
      <c r="D3" s="17" t="s">
        <v>2</v>
      </c>
    </row>
    <row r="4" ht="30.75" customHeight="1" spans="1:6">
      <c r="A4" s="146" t="s">
        <v>3</v>
      </c>
      <c r="B4" s="146" t="s">
        <v>111</v>
      </c>
      <c r="C4" s="147" t="s">
        <v>929</v>
      </c>
      <c r="D4" s="147" t="s">
        <v>930</v>
      </c>
      <c r="E4" s="148" t="s">
        <v>931</v>
      </c>
      <c r="F4" s="149"/>
    </row>
    <row r="5" ht="15.95" customHeight="1" spans="1:5">
      <c r="A5" s="150" t="s">
        <v>932</v>
      </c>
      <c r="B5" s="151"/>
      <c r="C5" s="151"/>
      <c r="D5" s="151"/>
      <c r="E5" s="151"/>
    </row>
    <row r="6" ht="15.95" customHeight="1" spans="1:5">
      <c r="A6" s="150" t="s">
        <v>846</v>
      </c>
      <c r="B6" s="151"/>
      <c r="C6" s="151"/>
      <c r="D6" s="151"/>
      <c r="E6" s="151"/>
    </row>
    <row r="7" ht="15.95" customHeight="1" spans="1:5">
      <c r="A7" s="152" t="s">
        <v>933</v>
      </c>
      <c r="B7" s="151"/>
      <c r="C7" s="151"/>
      <c r="D7" s="151"/>
      <c r="E7" s="151"/>
    </row>
    <row r="8" ht="15.95" customHeight="1" spans="1:5">
      <c r="A8" s="150" t="s">
        <v>934</v>
      </c>
      <c r="B8" s="151"/>
      <c r="C8" s="151"/>
      <c r="D8" s="151"/>
      <c r="E8" s="151"/>
    </row>
    <row r="9" ht="15.95" customHeight="1" spans="1:5">
      <c r="A9" s="150" t="s">
        <v>849</v>
      </c>
      <c r="B9" s="151"/>
      <c r="C9" s="151"/>
      <c r="D9" s="151"/>
      <c r="E9" s="151"/>
    </row>
    <row r="10" ht="15.95" customHeight="1" spans="1:5">
      <c r="A10" s="152" t="s">
        <v>935</v>
      </c>
      <c r="B10" s="151"/>
      <c r="C10" s="151"/>
      <c r="D10" s="151"/>
      <c r="E10" s="151"/>
    </row>
    <row r="11" ht="15.95" customHeight="1" spans="1:5">
      <c r="A11" s="152" t="s">
        <v>936</v>
      </c>
      <c r="B11" s="151"/>
      <c r="C11" s="151"/>
      <c r="D11" s="151"/>
      <c r="E11" s="151"/>
    </row>
    <row r="12" ht="15.95" customHeight="1" spans="1:5">
      <c r="A12" s="152" t="s">
        <v>937</v>
      </c>
      <c r="B12" s="151"/>
      <c r="C12" s="151"/>
      <c r="D12" s="151"/>
      <c r="E12" s="151"/>
    </row>
    <row r="13" ht="15.95" customHeight="1" spans="1:5">
      <c r="A13" s="150" t="s">
        <v>851</v>
      </c>
      <c r="B13" s="151"/>
      <c r="C13" s="151"/>
      <c r="D13" s="151"/>
      <c r="E13" s="151"/>
    </row>
    <row r="14" ht="15.95" customHeight="1" spans="1:5">
      <c r="A14" s="152" t="s">
        <v>935</v>
      </c>
      <c r="B14" s="151"/>
      <c r="C14" s="151"/>
      <c r="D14" s="151"/>
      <c r="E14" s="151"/>
    </row>
    <row r="15" ht="15.95" customHeight="1" spans="1:5">
      <c r="A15" s="152" t="s">
        <v>938</v>
      </c>
      <c r="B15" s="151"/>
      <c r="C15" s="151"/>
      <c r="D15" s="151"/>
      <c r="E15" s="151"/>
    </row>
    <row r="16" ht="15.95" customHeight="1" spans="1:5">
      <c r="A16" s="150" t="s">
        <v>939</v>
      </c>
      <c r="B16" s="151"/>
      <c r="C16" s="151"/>
      <c r="D16" s="151"/>
      <c r="E16" s="151"/>
    </row>
    <row r="17" ht="15.95" customHeight="1" spans="1:5">
      <c r="A17" s="150" t="s">
        <v>940</v>
      </c>
      <c r="B17" s="151"/>
      <c r="C17" s="151"/>
      <c r="D17" s="151"/>
      <c r="E17" s="151"/>
    </row>
    <row r="18" ht="15.95" customHeight="1" spans="1:5">
      <c r="A18" s="152" t="s">
        <v>941</v>
      </c>
      <c r="B18" s="151"/>
      <c r="C18" s="151"/>
      <c r="D18" s="151"/>
      <c r="E18" s="151"/>
    </row>
    <row r="19" ht="15.95" customHeight="1" spans="1:5">
      <c r="A19" s="152" t="s">
        <v>942</v>
      </c>
      <c r="B19" s="151"/>
      <c r="C19" s="151"/>
      <c r="D19" s="151"/>
      <c r="E19" s="151"/>
    </row>
    <row r="20" ht="15.95" customHeight="1" spans="1:5">
      <c r="A20" s="152" t="s">
        <v>943</v>
      </c>
      <c r="B20" s="151"/>
      <c r="C20" s="151"/>
      <c r="D20" s="151"/>
      <c r="E20" s="151"/>
    </row>
    <row r="21" ht="15.95" customHeight="1" spans="1:5">
      <c r="A21" s="152" t="s">
        <v>944</v>
      </c>
      <c r="B21" s="151"/>
      <c r="C21" s="151"/>
      <c r="D21" s="151"/>
      <c r="E21" s="151"/>
    </row>
    <row r="22" ht="15.95" customHeight="1" spans="1:5">
      <c r="A22" s="152" t="s">
        <v>945</v>
      </c>
      <c r="B22" s="151"/>
      <c r="C22" s="151"/>
      <c r="D22" s="151"/>
      <c r="E22" s="151"/>
    </row>
    <row r="23" ht="15.95" customHeight="1" spans="1:5">
      <c r="A23" s="152" t="s">
        <v>946</v>
      </c>
      <c r="B23" s="151"/>
      <c r="C23" s="151"/>
      <c r="D23" s="151"/>
      <c r="E23" s="151"/>
    </row>
    <row r="24" ht="15.95" customHeight="1" spans="1:5">
      <c r="A24" s="152" t="s">
        <v>947</v>
      </c>
      <c r="B24" s="151"/>
      <c r="C24" s="151"/>
      <c r="D24" s="151"/>
      <c r="E24" s="151"/>
    </row>
    <row r="25" ht="15.95" customHeight="1" spans="1:5">
      <c r="A25" s="152" t="s">
        <v>948</v>
      </c>
      <c r="B25" s="151"/>
      <c r="C25" s="151"/>
      <c r="D25" s="151"/>
      <c r="E25" s="151"/>
    </row>
    <row r="26" ht="15.95" customHeight="1" spans="1:5">
      <c r="A26" s="152" t="s">
        <v>949</v>
      </c>
      <c r="B26" s="151"/>
      <c r="C26" s="151"/>
      <c r="D26" s="151"/>
      <c r="E26" s="151"/>
    </row>
    <row r="27" ht="15.95" customHeight="1" spans="1:5">
      <c r="A27" s="150" t="s">
        <v>856</v>
      </c>
      <c r="B27" s="151"/>
      <c r="C27" s="151"/>
      <c r="D27" s="151"/>
      <c r="E27" s="151"/>
    </row>
    <row r="28" ht="15.95" customHeight="1" spans="1:5">
      <c r="A28" s="150" t="s">
        <v>942</v>
      </c>
      <c r="B28" s="151"/>
      <c r="C28" s="151"/>
      <c r="D28" s="151"/>
      <c r="E28" s="151"/>
    </row>
    <row r="29" ht="15.95" customHeight="1" spans="1:5">
      <c r="A29" s="152" t="s">
        <v>950</v>
      </c>
      <c r="B29" s="151"/>
      <c r="C29" s="151"/>
      <c r="D29" s="151"/>
      <c r="E29" s="151"/>
    </row>
    <row r="30" ht="15.95" customHeight="1" spans="1:5">
      <c r="A30" s="150" t="s">
        <v>951</v>
      </c>
      <c r="B30" s="151"/>
      <c r="C30" s="151"/>
      <c r="D30" s="151"/>
      <c r="E30" s="151"/>
    </row>
    <row r="31" ht="15.95" customHeight="1" spans="1:5">
      <c r="A31" s="150" t="s">
        <v>952</v>
      </c>
      <c r="B31" s="151"/>
      <c r="C31" s="151"/>
      <c r="D31" s="151"/>
      <c r="E31" s="151"/>
    </row>
    <row r="32" ht="15.95" customHeight="1" spans="1:5">
      <c r="A32" s="150" t="s">
        <v>953</v>
      </c>
      <c r="B32" s="151"/>
      <c r="C32" s="151"/>
      <c r="D32" s="151"/>
      <c r="E32" s="151"/>
    </row>
    <row r="33" ht="15.95" customHeight="1" spans="1:5">
      <c r="A33" s="150" t="s">
        <v>954</v>
      </c>
      <c r="B33" s="151"/>
      <c r="C33" s="151"/>
      <c r="D33" s="151"/>
      <c r="E33" s="151"/>
    </row>
    <row r="34" ht="15.95" customHeight="1" spans="1:5">
      <c r="A34" s="150" t="s">
        <v>955</v>
      </c>
      <c r="B34" s="151">
        <f>D34+E34</f>
        <v>1547</v>
      </c>
      <c r="C34" s="151"/>
      <c r="D34" s="151">
        <f>D35+D36</f>
        <v>8</v>
      </c>
      <c r="E34" s="151">
        <v>1539</v>
      </c>
    </row>
    <row r="35" ht="15.95" customHeight="1" spans="1:5">
      <c r="A35" s="150" t="s">
        <v>873</v>
      </c>
      <c r="B35" s="151">
        <v>1539</v>
      </c>
      <c r="C35" s="151"/>
      <c r="D35" s="151"/>
      <c r="E35" s="151">
        <v>1539</v>
      </c>
    </row>
    <row r="36" ht="15.95" customHeight="1" spans="1:5">
      <c r="A36" s="150" t="s">
        <v>874</v>
      </c>
      <c r="B36" s="151">
        <v>8</v>
      </c>
      <c r="C36" s="151"/>
      <c r="D36" s="151">
        <v>8</v>
      </c>
      <c r="E36" s="151"/>
    </row>
    <row r="37" ht="15.95" customHeight="1" spans="1:5">
      <c r="A37" s="150" t="s">
        <v>956</v>
      </c>
      <c r="B37" s="151"/>
      <c r="C37" s="151"/>
      <c r="D37" s="151"/>
      <c r="E37" s="151"/>
    </row>
    <row r="38" ht="15.95" customHeight="1" spans="1:5">
      <c r="A38" s="152" t="s">
        <v>957</v>
      </c>
      <c r="B38" s="151"/>
      <c r="C38" s="151"/>
      <c r="D38" s="151"/>
      <c r="E38" s="151"/>
    </row>
    <row r="39" ht="15.95" customHeight="1" spans="1:5">
      <c r="A39" s="150" t="s">
        <v>958</v>
      </c>
      <c r="B39" s="151"/>
      <c r="C39" s="151"/>
      <c r="D39" s="151"/>
      <c r="E39" s="151"/>
    </row>
    <row r="40" ht="15.95" customHeight="1" spans="1:5">
      <c r="A40" s="150" t="s">
        <v>959</v>
      </c>
      <c r="B40" s="151"/>
      <c r="C40" s="151"/>
      <c r="D40" s="151"/>
      <c r="E40" s="151"/>
    </row>
    <row r="41" ht="15.95" customHeight="1" spans="1:5">
      <c r="A41" s="150" t="s">
        <v>960</v>
      </c>
      <c r="B41" s="151"/>
      <c r="C41" s="151"/>
      <c r="D41" s="151"/>
      <c r="E41" s="151"/>
    </row>
    <row r="42" ht="15.95" customHeight="1" spans="1:5">
      <c r="A42" s="150" t="s">
        <v>961</v>
      </c>
      <c r="B42" s="151"/>
      <c r="C42" s="151"/>
      <c r="D42" s="151"/>
      <c r="E42" s="151"/>
    </row>
    <row r="43" ht="15.95" customHeight="1" spans="1:5">
      <c r="A43" s="150" t="s">
        <v>962</v>
      </c>
      <c r="B43" s="151"/>
      <c r="C43" s="151"/>
      <c r="D43" s="151"/>
      <c r="E43" s="151"/>
    </row>
    <row r="44" ht="15.95" customHeight="1" spans="1:5">
      <c r="A44" s="146" t="s">
        <v>101</v>
      </c>
      <c r="B44" s="153">
        <f>B34+B17</f>
        <v>1547</v>
      </c>
      <c r="C44" s="153"/>
      <c r="D44" s="153">
        <f>D34+D17</f>
        <v>8</v>
      </c>
      <c r="E44" s="153">
        <v>1539</v>
      </c>
    </row>
  </sheetData>
  <mergeCells count="1">
    <mergeCell ref="A2:E2"/>
  </mergeCells>
  <printOptions horizontalCentered="1"/>
  <pageMargins left="0.432638888888889" right="0.393055555555556" top="0.275" bottom="0.156944444444444" header="0.298611111111111" footer="0.298611111111111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B13"/>
  <sheetViews>
    <sheetView workbookViewId="0">
      <selection activeCell="A18" sqref="A18"/>
    </sheetView>
  </sheetViews>
  <sheetFormatPr defaultColWidth="9" defaultRowHeight="21" customHeight="1" outlineLevelCol="1"/>
  <cols>
    <col min="1" max="1" width="46.375" style="135" customWidth="1"/>
    <col min="2" max="2" width="36.875" style="135" customWidth="1"/>
    <col min="3" max="16384" width="9" style="135"/>
  </cols>
  <sheetData>
    <row r="1" s="132" customFormat="1" ht="20.25" customHeight="1" spans="1:1">
      <c r="A1" s="2" t="s">
        <v>963</v>
      </c>
    </row>
    <row r="2" s="133" customFormat="1" ht="49.5" customHeight="1" spans="1:2">
      <c r="A2" s="61" t="s">
        <v>964</v>
      </c>
      <c r="B2" s="62"/>
    </row>
    <row r="3" s="134" customFormat="1" ht="19.5" customHeight="1" spans="2:2">
      <c r="B3" s="136" t="s">
        <v>2</v>
      </c>
    </row>
    <row r="4" s="134" customFormat="1" ht="26" customHeight="1" spans="1:2">
      <c r="A4" s="64" t="s">
        <v>104</v>
      </c>
      <c r="B4" s="137" t="s">
        <v>965</v>
      </c>
    </row>
    <row r="5" s="134" customFormat="1" ht="26" customHeight="1" spans="1:2">
      <c r="A5" s="138" t="s">
        <v>111</v>
      </c>
      <c r="B5" s="139">
        <v>8</v>
      </c>
    </row>
    <row r="6" s="134" customFormat="1" ht="26" customHeight="1" spans="1:2">
      <c r="A6" s="140" t="s">
        <v>966</v>
      </c>
      <c r="B6" s="139"/>
    </row>
    <row r="7" s="134" customFormat="1" ht="26" customHeight="1" spans="1:2">
      <c r="A7" s="141" t="s">
        <v>934</v>
      </c>
      <c r="B7" s="142"/>
    </row>
    <row r="8" s="134" customFormat="1" ht="26" customHeight="1" spans="1:2">
      <c r="A8" s="141" t="s">
        <v>967</v>
      </c>
      <c r="B8" s="142"/>
    </row>
    <row r="9" s="134" customFormat="1" ht="26" customHeight="1" spans="1:2">
      <c r="A9" s="141" t="s">
        <v>968</v>
      </c>
      <c r="B9" s="142"/>
    </row>
    <row r="10" s="134" customFormat="1" ht="26" customHeight="1" spans="1:2">
      <c r="A10" s="141" t="s">
        <v>969</v>
      </c>
      <c r="B10" s="142"/>
    </row>
    <row r="11" s="134" customFormat="1" ht="26" customHeight="1" spans="1:2">
      <c r="A11" s="143" t="s">
        <v>970</v>
      </c>
      <c r="B11" s="142"/>
    </row>
    <row r="12" s="134" customFormat="1" ht="26" customHeight="1" spans="1:2">
      <c r="A12" s="143" t="s">
        <v>971</v>
      </c>
      <c r="B12" s="142"/>
    </row>
    <row r="13" s="134" customFormat="1" ht="26" customHeight="1" spans="1:2">
      <c r="A13" s="143" t="s">
        <v>972</v>
      </c>
      <c r="B13" s="142">
        <v>8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G20"/>
  <sheetViews>
    <sheetView workbookViewId="0">
      <selection activeCell="C24" sqref="C24"/>
    </sheetView>
  </sheetViews>
  <sheetFormatPr defaultColWidth="10.125" defaultRowHeight="13.5" outlineLevelCol="6"/>
  <cols>
    <col min="1" max="1" width="26.25" style="1" customWidth="1"/>
    <col min="2" max="2" width="14.625" style="1" customWidth="1"/>
    <col min="3" max="3" width="31.5" style="1" customWidth="1"/>
    <col min="4" max="4" width="14.125" style="1" customWidth="1"/>
    <col min="5" max="214" width="10.125" style="1" customWidth="1"/>
    <col min="215" max="16384" width="10.125" style="1"/>
  </cols>
  <sheetData>
    <row r="1" spans="1:1">
      <c r="A1" s="49" t="s">
        <v>71</v>
      </c>
    </row>
    <row r="2" ht="38.25" customHeight="1" spans="1:4">
      <c r="A2" s="3" t="s">
        <v>72</v>
      </c>
      <c r="B2" s="3"/>
      <c r="C2" s="3"/>
      <c r="D2" s="3"/>
    </row>
    <row r="3" ht="17.1" customHeight="1" spans="1:4">
      <c r="A3" s="261" t="s">
        <v>2</v>
      </c>
      <c r="B3" s="261"/>
      <c r="C3" s="261"/>
      <c r="D3" s="261"/>
    </row>
    <row r="4" ht="27" customHeight="1" spans="1:4">
      <c r="A4" s="51" t="s">
        <v>73</v>
      </c>
      <c r="B4" s="51" t="s">
        <v>4</v>
      </c>
      <c r="C4" s="51" t="s">
        <v>73</v>
      </c>
      <c r="D4" s="51" t="s">
        <v>5</v>
      </c>
    </row>
    <row r="5" ht="27" customHeight="1" spans="1:5">
      <c r="A5" s="6" t="s">
        <v>74</v>
      </c>
      <c r="B5" s="151">
        <v>54013</v>
      </c>
      <c r="C5" s="152" t="s">
        <v>75</v>
      </c>
      <c r="D5" s="151">
        <f>39688-37-1505</f>
        <v>38146</v>
      </c>
      <c r="E5" s="273"/>
    </row>
    <row r="6" ht="27" customHeight="1" spans="1:7">
      <c r="A6" s="43" t="s">
        <v>55</v>
      </c>
      <c r="B6" s="151">
        <f>B7+B8+B9</f>
        <v>-2008</v>
      </c>
      <c r="C6" s="152" t="s">
        <v>76</v>
      </c>
      <c r="D6" s="151">
        <v>37</v>
      </c>
      <c r="F6" s="273"/>
      <c r="G6" s="288"/>
    </row>
    <row r="7" ht="27" customHeight="1" spans="1:6">
      <c r="A7" s="43" t="s">
        <v>77</v>
      </c>
      <c r="B7" s="151">
        <v>-3925</v>
      </c>
      <c r="C7" s="150" t="s">
        <v>78</v>
      </c>
      <c r="D7" s="151"/>
      <c r="F7" s="282"/>
    </row>
    <row r="8" ht="27" customHeight="1" spans="1:4">
      <c r="A8" s="43" t="s">
        <v>79</v>
      </c>
      <c r="B8" s="151">
        <v>1880</v>
      </c>
      <c r="C8" s="150" t="s">
        <v>80</v>
      </c>
      <c r="D8" s="151"/>
    </row>
    <row r="9" ht="27" customHeight="1" spans="1:4">
      <c r="A9" s="43" t="s">
        <v>81</v>
      </c>
      <c r="B9" s="151">
        <v>37</v>
      </c>
      <c r="C9" s="150" t="s">
        <v>82</v>
      </c>
      <c r="D9" s="151"/>
    </row>
    <row r="10" ht="27" customHeight="1" spans="1:4">
      <c r="A10" s="43" t="s">
        <v>83</v>
      </c>
      <c r="B10" s="151"/>
      <c r="C10" s="150" t="s">
        <v>84</v>
      </c>
      <c r="D10" s="151"/>
    </row>
    <row r="11" ht="27" customHeight="1" spans="1:6">
      <c r="A11" s="6" t="s">
        <v>68</v>
      </c>
      <c r="B11" s="151">
        <v>621</v>
      </c>
      <c r="C11" s="150" t="s">
        <v>56</v>
      </c>
      <c r="D11" s="151">
        <f>13093+1505-1660</f>
        <v>12938</v>
      </c>
      <c r="F11" s="273"/>
    </row>
    <row r="12" ht="27" customHeight="1" spans="1:4">
      <c r="A12" s="43" t="s">
        <v>65</v>
      </c>
      <c r="B12" s="151"/>
      <c r="C12" s="150" t="s">
        <v>66</v>
      </c>
      <c r="D12" s="151">
        <v>1505</v>
      </c>
    </row>
    <row r="13" ht="27" customHeight="1" spans="1:4">
      <c r="A13" s="43" t="s">
        <v>67</v>
      </c>
      <c r="B13" s="151"/>
      <c r="C13" s="150" t="s">
        <v>58</v>
      </c>
      <c r="D13" s="151"/>
    </row>
    <row r="14" ht="27" customHeight="1" spans="1:5">
      <c r="A14" s="43" t="s">
        <v>63</v>
      </c>
      <c r="B14" s="151"/>
      <c r="C14" s="150"/>
      <c r="D14" s="151"/>
      <c r="E14" s="282"/>
    </row>
    <row r="15" ht="27" customHeight="1" spans="1:4">
      <c r="A15" s="51" t="s">
        <v>69</v>
      </c>
      <c r="B15" s="153">
        <f>B13+B11+B10+B6+B5+B14</f>
        <v>52626</v>
      </c>
      <c r="C15" s="146" t="s">
        <v>70</v>
      </c>
      <c r="D15" s="153">
        <f>D5+D6+D7+D11+D12+D13</f>
        <v>52626</v>
      </c>
    </row>
    <row r="16" ht="19.5" customHeight="1" spans="2:4">
      <c r="B16" s="17"/>
      <c r="C16" s="17"/>
      <c r="D16" s="17"/>
    </row>
    <row r="17" spans="2:2">
      <c r="B17" s="273"/>
    </row>
    <row r="18" spans="2:2">
      <c r="B18" s="289"/>
    </row>
    <row r="19" spans="2:2">
      <c r="B19" s="289"/>
    </row>
    <row r="20" spans="3:3">
      <c r="C20" s="290"/>
    </row>
  </sheetData>
  <mergeCells count="2">
    <mergeCell ref="A2:D2"/>
    <mergeCell ref="A3:D3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B9"/>
  <sheetViews>
    <sheetView workbookViewId="0">
      <selection activeCell="A15" sqref="A15"/>
    </sheetView>
  </sheetViews>
  <sheetFormatPr defaultColWidth="9" defaultRowHeight="14.25" outlineLevelCol="1"/>
  <cols>
    <col min="1" max="1" width="39" style="122" customWidth="1"/>
    <col min="2" max="2" width="38.625" style="123" customWidth="1"/>
    <col min="3" max="16384" width="9" style="121"/>
  </cols>
  <sheetData>
    <row r="1" s="121" customFormat="1" ht="26" customHeight="1" spans="1:2">
      <c r="A1" s="2" t="s">
        <v>973</v>
      </c>
      <c r="B1" s="123"/>
    </row>
    <row r="2" s="121" customFormat="1" ht="57" customHeight="1" spans="1:2">
      <c r="A2" s="124" t="s">
        <v>974</v>
      </c>
      <c r="B2" s="62"/>
    </row>
    <row r="3" s="121" customFormat="1" ht="31" customHeight="1" spans="1:2">
      <c r="A3" s="100"/>
      <c r="B3" s="125" t="s">
        <v>2</v>
      </c>
    </row>
    <row r="4" s="121" customFormat="1" ht="60" customHeight="1" spans="1:2">
      <c r="A4" s="126" t="s">
        <v>804</v>
      </c>
      <c r="B4" s="127" t="s">
        <v>975</v>
      </c>
    </row>
    <row r="5" s="121" customFormat="1" ht="60" customHeight="1" spans="1:2">
      <c r="A5" s="128" t="s">
        <v>808</v>
      </c>
      <c r="B5" s="129">
        <v>8</v>
      </c>
    </row>
    <row r="6" s="121" customFormat="1" spans="1:2">
      <c r="A6" s="130"/>
      <c r="B6" s="130"/>
    </row>
    <row r="7" s="121" customFormat="1" spans="1:2">
      <c r="A7" s="130"/>
      <c r="B7" s="131"/>
    </row>
    <row r="8" s="121" customFormat="1" spans="1:2">
      <c r="A8" s="130"/>
      <c r="B8" s="130"/>
    </row>
    <row r="9" s="121" customFormat="1" spans="1:2">
      <c r="A9" s="130"/>
      <c r="B9" s="130"/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C11"/>
  <sheetViews>
    <sheetView workbookViewId="0">
      <selection activeCell="C10" sqref="C10"/>
    </sheetView>
  </sheetViews>
  <sheetFormatPr defaultColWidth="14.875" defaultRowHeight="32.25" customHeight="1" outlineLevelCol="2"/>
  <cols>
    <col min="1" max="1" width="42.5" style="1" customWidth="1"/>
    <col min="2" max="2" width="20.75" style="1" customWidth="1"/>
    <col min="3" max="3" width="21.25" style="1" customWidth="1"/>
    <col min="4" max="16384" width="14.875" style="1"/>
  </cols>
  <sheetData>
    <row r="1" customHeight="1" spans="1:3">
      <c r="A1" s="112" t="s">
        <v>976</v>
      </c>
      <c r="B1" s="112"/>
      <c r="C1" s="112"/>
    </row>
    <row r="2" customHeight="1" spans="1:3">
      <c r="A2" s="113" t="s">
        <v>977</v>
      </c>
      <c r="B2" s="113"/>
      <c r="C2" s="113"/>
    </row>
    <row r="3" customHeight="1" spans="3:3">
      <c r="C3" s="114" t="s">
        <v>2</v>
      </c>
    </row>
    <row r="4" customHeight="1" spans="1:3">
      <c r="A4" s="115" t="s">
        <v>3</v>
      </c>
      <c r="B4" s="115" t="s">
        <v>825</v>
      </c>
      <c r="C4" s="115" t="s">
        <v>826</v>
      </c>
    </row>
    <row r="5" ht="33" customHeight="1" spans="1:3">
      <c r="A5" s="116" t="s">
        <v>978</v>
      </c>
      <c r="B5" s="117">
        <v>146669</v>
      </c>
      <c r="C5" s="117">
        <v>146669</v>
      </c>
    </row>
    <row r="6" ht="33" customHeight="1" spans="1:3">
      <c r="A6" s="116" t="s">
        <v>979</v>
      </c>
      <c r="B6" s="117">
        <v>139594</v>
      </c>
      <c r="C6" s="117">
        <v>139594</v>
      </c>
    </row>
    <row r="7" ht="33" customHeight="1" spans="1:3">
      <c r="A7" s="116" t="s">
        <v>980</v>
      </c>
      <c r="B7" s="117">
        <v>156669</v>
      </c>
      <c r="C7" s="117">
        <v>156669</v>
      </c>
    </row>
    <row r="8" ht="33" customHeight="1" spans="1:3">
      <c r="A8" s="116" t="s">
        <v>981</v>
      </c>
      <c r="B8" s="117">
        <v>11910</v>
      </c>
      <c r="C8" s="117">
        <v>11910</v>
      </c>
    </row>
    <row r="9" ht="33" customHeight="1" spans="1:3">
      <c r="A9" s="116" t="s">
        <v>982</v>
      </c>
      <c r="B9" s="117">
        <v>2850</v>
      </c>
      <c r="C9" s="117">
        <v>2850</v>
      </c>
    </row>
    <row r="10" ht="33" customHeight="1" spans="1:3">
      <c r="A10" s="116" t="s">
        <v>983</v>
      </c>
      <c r="B10" s="117">
        <v>148654</v>
      </c>
      <c r="C10" s="117">
        <v>148654</v>
      </c>
    </row>
    <row r="11" customHeight="1" spans="1:3">
      <c r="A11" s="118" t="s">
        <v>984</v>
      </c>
      <c r="B11" s="119"/>
      <c r="C11" s="120"/>
    </row>
  </sheetData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E993"/>
  <sheetViews>
    <sheetView workbookViewId="0">
      <selection activeCell="B19" sqref="B19"/>
    </sheetView>
  </sheetViews>
  <sheetFormatPr defaultColWidth="8.75" defaultRowHeight="18.75" customHeight="1" outlineLevelCol="4"/>
  <cols>
    <col min="1" max="1" width="24.125" style="100" customWidth="1"/>
    <col min="2" max="2" width="15.625" style="100" customWidth="1"/>
    <col min="3" max="3" width="15.625" style="101" customWidth="1"/>
    <col min="4" max="4" width="15.625" style="100" customWidth="1"/>
    <col min="5" max="31" width="9" style="100" customWidth="1"/>
    <col min="32" max="16384" width="8.75" style="100"/>
  </cols>
  <sheetData>
    <row r="1" s="94" customFormat="1" ht="20.25" customHeight="1" spans="1:1">
      <c r="A1" s="2" t="s">
        <v>985</v>
      </c>
    </row>
    <row r="2" s="95" customFormat="1" ht="49.5" customHeight="1" spans="1:4">
      <c r="A2" s="102" t="s">
        <v>986</v>
      </c>
      <c r="B2" s="103"/>
      <c r="C2" s="103"/>
      <c r="D2" s="103"/>
    </row>
    <row r="3" s="96" customFormat="1" ht="21.75" customHeight="1" spans="3:4">
      <c r="C3" s="104" t="s">
        <v>2</v>
      </c>
      <c r="D3" s="104"/>
    </row>
    <row r="4" s="97" customFormat="1" ht="52" customHeight="1" spans="1:4">
      <c r="A4" s="105" t="s">
        <v>836</v>
      </c>
      <c r="B4" s="106" t="s">
        <v>837</v>
      </c>
      <c r="C4" s="105" t="s">
        <v>838</v>
      </c>
      <c r="D4" s="105" t="s">
        <v>987</v>
      </c>
    </row>
    <row r="5" s="96" customFormat="1" ht="52" customHeight="1" spans="1:4">
      <c r="A5" s="68" t="s">
        <v>988</v>
      </c>
      <c r="B5" s="107">
        <v>139594</v>
      </c>
      <c r="C5" s="107">
        <v>148654</v>
      </c>
      <c r="D5" s="107"/>
    </row>
    <row r="6" s="96" customFormat="1" customHeight="1" spans="1:5">
      <c r="A6" s="108"/>
      <c r="B6" s="108"/>
      <c r="C6" s="108"/>
      <c r="D6" s="109"/>
      <c r="E6" s="109"/>
    </row>
    <row r="7" s="96" customFormat="1" customHeight="1" spans="1:5">
      <c r="A7" s="108"/>
      <c r="B7" s="108"/>
      <c r="C7" s="108"/>
      <c r="D7" s="109"/>
      <c r="E7" s="109"/>
    </row>
    <row r="8" s="96" customFormat="1" customHeight="1" spans="1:5">
      <c r="A8" s="110"/>
      <c r="B8" s="110"/>
      <c r="C8" s="110"/>
      <c r="D8" s="111"/>
      <c r="E8" s="111"/>
    </row>
    <row r="9" s="96" customFormat="1" customHeight="1" spans="1:3">
      <c r="A9" s="110"/>
      <c r="B9" s="110"/>
      <c r="C9" s="110"/>
    </row>
    <row r="10" s="96" customFormat="1" customHeight="1"/>
    <row r="11" s="98" customFormat="1" customHeight="1"/>
    <row r="12" s="98" customFormat="1" customHeight="1"/>
    <row r="13" s="98" customFormat="1" customHeight="1"/>
    <row r="14" s="98" customFormat="1" customHeight="1"/>
    <row r="15" s="98" customFormat="1" customHeight="1"/>
    <row r="16" s="98" customFormat="1" customHeight="1"/>
    <row r="17" s="98" customFormat="1" customHeight="1"/>
    <row r="18" s="98" customFormat="1" customHeight="1"/>
    <row r="19" s="98" customFormat="1" customHeight="1"/>
    <row r="20" s="98" customFormat="1" customHeight="1"/>
    <row r="21" s="98" customFormat="1" customHeight="1"/>
    <row r="22" s="98" customFormat="1" customHeight="1"/>
    <row r="23" s="98" customFormat="1" customHeight="1"/>
    <row r="24" s="98" customFormat="1" customHeight="1"/>
    <row r="25" s="98" customFormat="1" customHeight="1"/>
    <row r="26" s="98" customFormat="1" customHeight="1"/>
    <row r="27" s="98" customFormat="1" customHeight="1"/>
    <row r="28" s="98" customFormat="1" customHeight="1"/>
    <row r="29" s="98" customFormat="1" customHeight="1"/>
    <row r="30" s="98" customFormat="1" customHeight="1"/>
    <row r="31" s="98" customFormat="1" customHeight="1"/>
    <row r="32" s="98" customFormat="1" customHeight="1"/>
    <row r="33" s="98" customFormat="1" customHeight="1"/>
    <row r="34" s="98" customFormat="1" customHeight="1"/>
    <row r="35" s="98" customFormat="1" customHeight="1"/>
    <row r="36" s="98" customFormat="1" customHeight="1"/>
    <row r="37" s="98" customFormat="1" customHeight="1"/>
    <row r="38" s="98" customFormat="1" customHeight="1"/>
    <row r="39" s="98" customFormat="1" customHeight="1"/>
    <row r="40" s="98" customFormat="1" customHeight="1"/>
    <row r="41" s="98" customFormat="1" customHeight="1"/>
    <row r="42" s="98" customFormat="1" customHeight="1"/>
    <row r="43" s="98" customFormat="1" customHeight="1"/>
    <row r="44" s="98" customFormat="1" customHeight="1"/>
    <row r="45" s="98" customFormat="1" customHeight="1"/>
    <row r="46" s="98" customFormat="1" customHeight="1"/>
    <row r="47" s="98" customFormat="1" customHeight="1"/>
    <row r="48" s="98" customFormat="1" customHeight="1"/>
    <row r="49" s="98" customFormat="1" customHeight="1"/>
    <row r="50" s="98" customFormat="1" customHeight="1"/>
    <row r="51" s="98" customFormat="1" customHeight="1"/>
    <row r="52" s="98" customFormat="1" customHeight="1"/>
    <row r="53" s="98" customFormat="1" customHeight="1"/>
    <row r="54" s="98" customFormat="1" customHeight="1"/>
    <row r="55" s="98" customFormat="1" customHeight="1"/>
    <row r="56" s="98" customFormat="1" customHeight="1"/>
    <row r="57" s="98" customFormat="1" customHeight="1"/>
    <row r="58" s="98" customFormat="1" customHeight="1"/>
    <row r="59" s="98" customFormat="1" customHeight="1"/>
    <row r="60" s="98" customFormat="1" customHeight="1"/>
    <row r="61" s="98" customFormat="1" customHeight="1"/>
    <row r="62" s="98" customFormat="1" customHeight="1"/>
    <row r="63" s="98" customFormat="1" customHeight="1"/>
    <row r="64" s="98" customFormat="1" customHeight="1"/>
    <row r="65" s="98" customFormat="1" customHeight="1"/>
    <row r="66" s="98" customFormat="1" customHeight="1"/>
    <row r="67" s="98" customFormat="1" customHeight="1"/>
    <row r="68" s="98" customFormat="1" customHeight="1"/>
    <row r="69" s="98" customFormat="1" customHeight="1"/>
    <row r="70" s="98" customFormat="1" customHeight="1"/>
    <row r="71" s="98" customFormat="1" customHeight="1"/>
    <row r="72" s="98" customFormat="1" customHeight="1"/>
    <row r="73" s="98" customFormat="1" customHeight="1"/>
    <row r="74" s="98" customFormat="1" customHeight="1"/>
    <row r="75" s="98" customFormat="1" customHeight="1"/>
    <row r="76" s="98" customFormat="1" customHeight="1"/>
    <row r="77" s="98" customFormat="1" customHeight="1"/>
    <row r="78" s="98" customFormat="1" customHeight="1"/>
    <row r="79" s="98" customFormat="1" customHeight="1"/>
    <row r="80" s="98" customFormat="1" customHeight="1"/>
    <row r="81" s="98" customFormat="1" customHeight="1"/>
    <row r="82" s="98" customFormat="1" customHeight="1"/>
    <row r="83" s="98" customFormat="1" customHeight="1"/>
    <row r="84" s="98" customFormat="1" customHeight="1"/>
    <row r="85" s="98" customFormat="1" customHeight="1"/>
    <row r="86" s="98" customFormat="1" customHeight="1"/>
    <row r="87" s="98" customFormat="1" customHeight="1"/>
    <row r="88" s="98" customFormat="1" customHeight="1"/>
    <row r="89" s="98" customFormat="1" customHeight="1"/>
    <row r="90" s="98" customFormat="1" customHeight="1"/>
    <row r="91" s="98" customFormat="1" customHeight="1"/>
    <row r="92" s="98" customFormat="1" customHeight="1"/>
    <row r="93" s="98" customFormat="1" customHeight="1"/>
    <row r="94" s="98" customFormat="1" customHeight="1"/>
    <row r="95" s="98" customFormat="1" customHeight="1"/>
    <row r="96" s="98" customFormat="1" customHeight="1"/>
    <row r="97" s="98" customFormat="1" customHeight="1"/>
    <row r="98" s="98" customFormat="1" customHeight="1"/>
    <row r="99" s="98" customFormat="1" customHeight="1"/>
    <row r="100" s="98" customFormat="1" customHeight="1"/>
    <row r="101" s="98" customFormat="1" customHeight="1"/>
    <row r="102" s="98" customFormat="1" customHeight="1"/>
    <row r="103" s="98" customFormat="1" customHeight="1"/>
    <row r="104" s="98" customFormat="1" customHeight="1"/>
    <row r="105" s="98" customFormat="1" customHeight="1"/>
    <row r="106" s="98" customFormat="1" customHeight="1"/>
    <row r="107" s="98" customFormat="1" customHeight="1"/>
    <row r="108" s="98" customFormat="1" customHeight="1"/>
    <row r="109" s="98" customFormat="1" customHeight="1"/>
    <row r="110" s="98" customFormat="1" customHeight="1"/>
    <row r="111" s="98" customFormat="1" customHeight="1"/>
    <row r="112" s="98" customFormat="1" customHeight="1"/>
    <row r="113" s="98" customFormat="1" customHeight="1"/>
    <row r="114" s="98" customFormat="1" customHeight="1"/>
    <row r="115" s="98" customFormat="1" customHeight="1"/>
    <row r="116" s="98" customFormat="1" customHeight="1"/>
    <row r="117" s="98" customFormat="1" customHeight="1"/>
    <row r="118" s="98" customFormat="1" customHeight="1"/>
    <row r="119" s="98" customFormat="1" customHeight="1"/>
    <row r="120" s="98" customFormat="1" customHeight="1"/>
    <row r="121" s="98" customFormat="1" customHeight="1"/>
    <row r="122" s="98" customFormat="1" customHeight="1"/>
    <row r="123" s="98" customFormat="1" customHeight="1"/>
    <row r="124" s="98" customFormat="1" customHeight="1"/>
    <row r="125" s="98" customFormat="1" customHeight="1"/>
    <row r="126" s="98" customFormat="1" customHeight="1"/>
    <row r="127" s="98" customFormat="1" customHeight="1"/>
    <row r="128" s="98" customFormat="1" customHeight="1"/>
    <row r="129" s="98" customFormat="1" customHeight="1"/>
    <row r="130" s="98" customFormat="1" customHeight="1"/>
    <row r="131" s="98" customFormat="1" customHeight="1"/>
    <row r="132" s="98" customFormat="1" customHeight="1"/>
    <row r="133" s="98" customFormat="1" customHeight="1"/>
    <row r="134" s="98" customFormat="1" customHeight="1"/>
    <row r="135" s="98" customFormat="1" customHeight="1"/>
    <row r="136" s="98" customFormat="1" customHeight="1"/>
    <row r="137" s="98" customFormat="1" customHeight="1"/>
    <row r="138" s="98" customFormat="1" customHeight="1"/>
    <row r="139" s="98" customFormat="1" customHeight="1"/>
    <row r="140" s="98" customFormat="1" customHeight="1"/>
    <row r="141" s="98" customFormat="1" customHeight="1"/>
    <row r="142" s="98" customFormat="1" customHeight="1"/>
    <row r="143" s="98" customFormat="1" customHeight="1"/>
    <row r="144" s="98" customFormat="1" customHeight="1"/>
    <row r="145" s="98" customFormat="1" customHeight="1"/>
    <row r="146" s="98" customFormat="1" customHeight="1"/>
    <row r="147" s="98" customFormat="1" customHeight="1"/>
    <row r="148" s="98" customFormat="1" customHeight="1"/>
    <row r="149" s="98" customFormat="1" customHeight="1"/>
    <row r="150" s="98" customFormat="1" customHeight="1"/>
    <row r="151" s="98" customFormat="1" customHeight="1"/>
    <row r="152" s="98" customFormat="1" customHeight="1"/>
    <row r="153" s="98" customFormat="1" customHeight="1"/>
    <row r="154" s="98" customFormat="1" customHeight="1"/>
    <row r="155" s="98" customFormat="1" customHeight="1"/>
    <row r="156" s="98" customFormat="1" customHeight="1"/>
    <row r="157" s="98" customFormat="1" customHeight="1"/>
    <row r="158" s="98" customFormat="1" customHeight="1"/>
    <row r="159" s="98" customFormat="1" customHeight="1"/>
    <row r="160" s="98" customFormat="1" customHeight="1"/>
    <row r="161" s="99" customFormat="1" customHeight="1"/>
    <row r="162" s="99" customFormat="1" customHeight="1"/>
    <row r="163" s="99" customFormat="1" customHeight="1"/>
    <row r="164" s="99" customFormat="1" customHeight="1"/>
    <row r="165" s="99" customFormat="1" customHeight="1"/>
    <row r="166" s="99" customFormat="1" customHeight="1"/>
    <row r="167" s="99" customFormat="1" customHeight="1"/>
    <row r="168" s="99" customFormat="1" customHeight="1"/>
    <row r="169" s="99" customFormat="1" customHeight="1"/>
    <row r="170" s="99" customFormat="1" customHeight="1"/>
    <row r="171" s="99" customFormat="1" customHeight="1"/>
    <row r="172" s="99" customFormat="1" customHeight="1"/>
    <row r="173" s="99" customFormat="1" customHeight="1"/>
    <row r="174" s="99" customFormat="1" customHeight="1"/>
    <row r="175" s="99" customFormat="1" customHeight="1"/>
    <row r="176" s="99" customFormat="1" customHeight="1"/>
    <row r="177" s="99" customFormat="1" customHeight="1"/>
    <row r="178" s="99" customFormat="1" customHeight="1"/>
    <row r="179" s="99" customFormat="1" customHeight="1"/>
    <row r="180" s="99" customFormat="1" customHeight="1"/>
    <row r="181" s="99" customFormat="1" customHeight="1"/>
    <row r="182" s="99" customFormat="1" customHeight="1"/>
    <row r="183" s="99" customFormat="1" customHeight="1"/>
    <row r="184" s="99" customFormat="1" customHeight="1"/>
    <row r="185" s="99" customFormat="1" customHeight="1"/>
    <row r="186" s="99" customFormat="1" customHeight="1"/>
    <row r="187" s="99" customFormat="1" customHeight="1"/>
    <row r="188" s="99" customFormat="1" customHeight="1"/>
    <row r="189" s="99" customFormat="1" customHeight="1"/>
    <row r="190" s="99" customFormat="1" customHeight="1"/>
    <row r="191" s="99" customFormat="1" customHeight="1"/>
    <row r="192" s="99" customFormat="1" customHeight="1"/>
    <row r="193" s="99" customFormat="1" customHeight="1"/>
    <row r="194" s="99" customFormat="1" customHeight="1"/>
    <row r="195" s="99" customFormat="1" customHeight="1"/>
    <row r="196" s="99" customFormat="1" customHeight="1"/>
    <row r="197" s="99" customFormat="1" customHeight="1"/>
    <row r="198" s="99" customFormat="1" customHeight="1"/>
    <row r="199" s="99" customFormat="1" customHeight="1"/>
    <row r="200" s="99" customFormat="1" customHeight="1"/>
    <row r="201" s="99" customFormat="1" customHeight="1"/>
    <row r="202" s="99" customFormat="1" customHeight="1"/>
    <row r="203" s="99" customFormat="1" customHeight="1"/>
    <row r="204" s="99" customFormat="1" customHeight="1"/>
    <row r="205" s="99" customFormat="1" customHeight="1"/>
    <row r="206" s="99" customFormat="1" customHeight="1"/>
    <row r="207" s="99" customFormat="1" customHeight="1"/>
    <row r="208" s="99" customFormat="1" customHeight="1"/>
    <row r="209" s="99" customFormat="1" customHeight="1"/>
    <row r="210" s="99" customFormat="1" customHeight="1"/>
    <row r="211" s="99" customFormat="1" customHeight="1"/>
    <row r="212" s="99" customFormat="1" customHeight="1"/>
    <row r="213" s="99" customFormat="1" customHeight="1"/>
    <row r="214" s="99" customFormat="1" customHeight="1"/>
    <row r="215" s="99" customFormat="1" customHeight="1"/>
    <row r="216" s="99" customFormat="1" customHeight="1"/>
    <row r="217" s="99" customFormat="1" customHeight="1"/>
    <row r="218" s="99" customFormat="1" customHeight="1"/>
    <row r="219" s="99" customFormat="1" customHeight="1"/>
    <row r="220" s="99" customFormat="1" customHeight="1"/>
    <row r="221" s="99" customFormat="1" customHeight="1"/>
    <row r="222" s="99" customFormat="1" customHeight="1"/>
    <row r="223" s="99" customFormat="1" customHeight="1"/>
    <row r="224" s="99" customFormat="1" customHeight="1"/>
    <row r="225" s="99" customFormat="1" customHeight="1"/>
    <row r="226" s="99" customFormat="1" customHeight="1"/>
    <row r="227" s="99" customFormat="1" customHeight="1"/>
    <row r="228" s="99" customFormat="1" customHeight="1"/>
    <row r="229" s="99" customFormat="1" customHeight="1"/>
    <row r="230" s="99" customFormat="1" customHeight="1"/>
    <row r="231" s="99" customFormat="1" customHeight="1"/>
    <row r="232" s="99" customFormat="1" customHeight="1"/>
    <row r="233" s="99" customFormat="1" customHeight="1"/>
    <row r="234" s="99" customFormat="1" customHeight="1"/>
    <row r="235" s="99" customFormat="1" customHeight="1"/>
    <row r="236" s="99" customFormat="1" customHeight="1"/>
    <row r="237" s="99" customFormat="1" customHeight="1"/>
    <row r="238" s="99" customFormat="1" customHeight="1"/>
    <row r="239" s="99" customFormat="1" customHeight="1"/>
    <row r="240" s="99" customFormat="1" customHeight="1"/>
    <row r="241" s="99" customFormat="1" customHeight="1"/>
    <row r="242" s="99" customFormat="1" customHeight="1"/>
    <row r="243" s="99" customFormat="1" customHeight="1"/>
    <row r="244" s="99" customFormat="1" customHeight="1"/>
    <row r="245" s="99" customFormat="1" customHeight="1"/>
    <row r="246" s="99" customFormat="1" customHeight="1"/>
    <row r="247" s="99" customFormat="1" customHeight="1"/>
    <row r="248" s="99" customFormat="1" customHeight="1"/>
    <row r="249" s="99" customFormat="1" customHeight="1"/>
    <row r="250" s="99" customFormat="1" customHeight="1"/>
    <row r="251" s="99" customFormat="1" customHeight="1"/>
    <row r="252" s="99" customFormat="1" customHeight="1"/>
    <row r="253" s="99" customFormat="1" customHeight="1"/>
    <row r="254" s="99" customFormat="1" customHeight="1"/>
    <row r="255" s="99" customFormat="1" customHeight="1"/>
    <row r="256" s="99" customFormat="1" customHeight="1"/>
    <row r="257" s="99" customFormat="1" customHeight="1"/>
    <row r="258" s="99" customFormat="1" customHeight="1"/>
    <row r="259" s="99" customFormat="1" customHeight="1"/>
    <row r="260" s="99" customFormat="1" customHeight="1"/>
    <row r="261" s="99" customFormat="1" customHeight="1"/>
    <row r="262" s="99" customFormat="1" customHeight="1"/>
    <row r="263" s="99" customFormat="1" customHeight="1"/>
    <row r="264" s="99" customFormat="1" customHeight="1"/>
    <row r="265" s="99" customFormat="1" customHeight="1"/>
    <row r="266" s="99" customFormat="1" customHeight="1"/>
    <row r="267" s="99" customFormat="1" customHeight="1"/>
    <row r="268" s="99" customFormat="1" customHeight="1"/>
    <row r="269" s="99" customFormat="1" customHeight="1"/>
    <row r="270" s="99" customFormat="1" customHeight="1"/>
    <row r="271" s="99" customFormat="1" customHeight="1"/>
    <row r="272" s="99" customFormat="1" customHeight="1"/>
    <row r="273" s="99" customFormat="1" customHeight="1"/>
    <row r="274" s="99" customFormat="1" customHeight="1"/>
    <row r="275" s="99" customFormat="1" customHeight="1"/>
    <row r="276" s="99" customFormat="1" customHeight="1"/>
    <row r="277" s="99" customFormat="1" customHeight="1"/>
    <row r="278" s="99" customFormat="1" customHeight="1"/>
    <row r="279" s="99" customFormat="1" customHeight="1"/>
    <row r="280" s="99" customFormat="1" customHeight="1"/>
    <row r="281" s="99" customFormat="1" customHeight="1"/>
    <row r="282" s="99" customFormat="1" customHeight="1"/>
    <row r="283" s="99" customFormat="1" customHeight="1"/>
    <row r="284" s="99" customFormat="1" customHeight="1"/>
    <row r="285" s="99" customFormat="1" customHeight="1"/>
    <row r="286" s="99" customFormat="1" customHeight="1"/>
    <row r="287" s="99" customFormat="1" customHeight="1"/>
    <row r="288" s="99" customFormat="1" customHeight="1"/>
    <row r="289" s="99" customFormat="1" customHeight="1"/>
    <row r="290" s="99" customFormat="1" customHeight="1"/>
    <row r="291" s="99" customFormat="1" customHeight="1"/>
    <row r="292" s="99" customFormat="1" customHeight="1"/>
    <row r="293" s="99" customFormat="1" customHeight="1"/>
    <row r="294" s="99" customFormat="1" customHeight="1"/>
    <row r="295" s="99" customFormat="1" customHeight="1"/>
    <row r="296" s="99" customFormat="1" customHeight="1"/>
    <row r="297" s="99" customFormat="1" customHeight="1"/>
    <row r="298" s="99" customFormat="1" customHeight="1"/>
    <row r="299" s="99" customFormat="1" customHeight="1"/>
    <row r="300" s="99" customFormat="1" customHeight="1"/>
    <row r="301" s="99" customFormat="1" customHeight="1"/>
    <row r="302" s="99" customFormat="1" customHeight="1"/>
    <row r="303" s="99" customFormat="1" customHeight="1"/>
    <row r="304" s="99" customFormat="1" customHeight="1"/>
    <row r="305" s="99" customFormat="1" customHeight="1"/>
    <row r="306" s="99" customFormat="1" customHeight="1"/>
    <row r="307" s="99" customFormat="1" customHeight="1"/>
    <row r="308" s="99" customFormat="1" customHeight="1"/>
    <row r="309" s="99" customFormat="1" customHeight="1"/>
    <row r="310" s="99" customFormat="1" customHeight="1"/>
    <row r="311" s="99" customFormat="1" customHeight="1"/>
    <row r="312" s="99" customFormat="1" customHeight="1"/>
    <row r="313" s="99" customFormat="1" customHeight="1"/>
    <row r="314" s="99" customFormat="1" customHeight="1"/>
    <row r="315" s="99" customFormat="1" customHeight="1"/>
    <row r="316" s="99" customFormat="1" customHeight="1"/>
    <row r="317" s="99" customFormat="1" customHeight="1"/>
    <row r="318" s="99" customFormat="1" customHeight="1"/>
    <row r="319" s="99" customFormat="1" customHeight="1"/>
    <row r="320" s="99" customFormat="1" customHeight="1"/>
    <row r="321" s="99" customFormat="1" customHeight="1"/>
    <row r="322" s="99" customFormat="1" customHeight="1"/>
    <row r="323" s="99" customFormat="1" customHeight="1"/>
    <row r="324" s="99" customFormat="1" customHeight="1"/>
    <row r="325" s="99" customFormat="1" customHeight="1"/>
    <row r="326" s="99" customFormat="1" customHeight="1"/>
    <row r="327" s="99" customFormat="1" customHeight="1"/>
    <row r="328" s="99" customFormat="1" customHeight="1"/>
    <row r="329" s="99" customFormat="1" customHeight="1"/>
    <row r="330" s="99" customFormat="1" customHeight="1"/>
    <row r="331" s="99" customFormat="1" customHeight="1"/>
    <row r="332" s="99" customFormat="1" customHeight="1"/>
    <row r="333" s="99" customFormat="1" customHeight="1"/>
    <row r="334" s="99" customFormat="1" customHeight="1"/>
    <row r="335" s="99" customFormat="1" customHeight="1"/>
    <row r="336" s="99" customFormat="1" customHeight="1"/>
    <row r="337" s="99" customFormat="1" customHeight="1"/>
    <row r="338" s="99" customFormat="1" customHeight="1"/>
    <row r="339" s="99" customFormat="1" customHeight="1"/>
    <row r="340" s="99" customFormat="1" customHeight="1"/>
    <row r="341" s="99" customFormat="1" customHeight="1"/>
    <row r="342" s="99" customFormat="1" customHeight="1"/>
    <row r="343" s="99" customFormat="1" customHeight="1"/>
    <row r="344" s="99" customFormat="1" customHeight="1"/>
    <row r="345" s="99" customFormat="1" customHeight="1"/>
    <row r="346" s="99" customFormat="1" customHeight="1"/>
    <row r="347" s="99" customFormat="1" customHeight="1"/>
    <row r="348" s="99" customFormat="1" customHeight="1"/>
    <row r="349" s="99" customFormat="1" customHeight="1"/>
    <row r="350" s="99" customFormat="1" customHeight="1"/>
    <row r="351" s="99" customFormat="1" customHeight="1"/>
    <row r="352" s="99" customFormat="1" customHeight="1"/>
    <row r="353" s="99" customFormat="1" customHeight="1"/>
    <row r="354" s="99" customFormat="1" customHeight="1"/>
    <row r="355" s="99" customFormat="1" customHeight="1"/>
    <row r="356" s="99" customFormat="1" customHeight="1"/>
    <row r="357" s="99" customFormat="1" customHeight="1"/>
    <row r="358" s="99" customFormat="1" customHeight="1"/>
    <row r="359" s="99" customFormat="1" customHeight="1"/>
    <row r="360" s="99" customFormat="1" customHeight="1"/>
    <row r="361" s="99" customFormat="1" customHeight="1"/>
    <row r="362" s="99" customFormat="1" customHeight="1"/>
    <row r="363" s="99" customFormat="1" customHeight="1"/>
    <row r="364" s="99" customFormat="1" customHeight="1"/>
    <row r="365" s="99" customFormat="1" customHeight="1"/>
    <row r="366" s="99" customFormat="1" customHeight="1"/>
    <row r="367" s="99" customFormat="1" customHeight="1"/>
    <row r="368" s="99" customFormat="1" customHeight="1"/>
    <row r="369" s="99" customFormat="1" customHeight="1"/>
    <row r="370" s="99" customFormat="1" customHeight="1"/>
    <row r="371" s="99" customFormat="1" customHeight="1"/>
    <row r="372" s="99" customFormat="1" customHeight="1"/>
    <row r="373" s="99" customFormat="1" customHeight="1"/>
    <row r="374" s="99" customFormat="1" customHeight="1"/>
    <row r="375" s="99" customFormat="1" customHeight="1"/>
    <row r="376" s="99" customFormat="1" customHeight="1"/>
    <row r="377" s="99" customFormat="1" customHeight="1"/>
    <row r="378" s="99" customFormat="1" customHeight="1"/>
    <row r="379" s="99" customFormat="1" customHeight="1"/>
    <row r="380" s="99" customFormat="1" customHeight="1"/>
    <row r="381" s="99" customFormat="1" customHeight="1"/>
    <row r="382" s="99" customFormat="1" customHeight="1"/>
    <row r="383" s="99" customFormat="1" customHeight="1"/>
    <row r="384" s="99" customFormat="1" customHeight="1"/>
    <row r="385" s="99" customFormat="1" customHeight="1"/>
    <row r="386" s="99" customFormat="1" customHeight="1"/>
    <row r="387" s="99" customFormat="1" customHeight="1"/>
    <row r="388" s="99" customFormat="1" customHeight="1"/>
    <row r="389" s="99" customFormat="1" customHeight="1"/>
    <row r="390" s="99" customFormat="1" customHeight="1"/>
    <row r="391" s="99" customFormat="1" customHeight="1"/>
    <row r="392" s="99" customFormat="1" customHeight="1"/>
    <row r="393" s="99" customFormat="1" customHeight="1"/>
    <row r="394" s="99" customFormat="1" customHeight="1"/>
    <row r="395" s="99" customFormat="1" customHeight="1"/>
    <row r="396" s="99" customFormat="1" customHeight="1"/>
    <row r="397" s="99" customFormat="1" customHeight="1"/>
    <row r="398" s="99" customFormat="1" customHeight="1"/>
    <row r="399" s="99" customFormat="1" customHeight="1"/>
    <row r="400" s="99" customFormat="1" customHeight="1"/>
    <row r="401" s="99" customFormat="1" customHeight="1"/>
    <row r="402" s="99" customFormat="1" customHeight="1"/>
    <row r="403" s="99" customFormat="1" customHeight="1"/>
    <row r="404" s="99" customFormat="1" customHeight="1"/>
    <row r="405" s="99" customFormat="1" customHeight="1"/>
    <row r="406" s="99" customFormat="1" customHeight="1"/>
    <row r="407" s="99" customFormat="1" customHeight="1"/>
    <row r="408" s="99" customFormat="1" customHeight="1"/>
    <row r="409" s="99" customFormat="1" customHeight="1"/>
    <row r="410" s="99" customFormat="1" customHeight="1"/>
    <row r="411" s="99" customFormat="1" customHeight="1"/>
    <row r="412" s="99" customFormat="1" customHeight="1"/>
    <row r="413" s="99" customFormat="1" customHeight="1"/>
    <row r="414" s="99" customFormat="1" customHeight="1"/>
    <row r="415" s="99" customFormat="1" customHeight="1"/>
    <row r="416" s="99" customFormat="1" customHeight="1"/>
    <row r="417" s="99" customFormat="1" customHeight="1"/>
    <row r="418" s="99" customFormat="1" customHeight="1"/>
    <row r="419" s="99" customFormat="1" customHeight="1"/>
    <row r="420" s="99" customFormat="1" customHeight="1"/>
    <row r="421" s="99" customFormat="1" customHeight="1"/>
    <row r="422" s="99" customFormat="1" customHeight="1"/>
    <row r="423" s="99" customFormat="1" customHeight="1"/>
    <row r="424" s="99" customFormat="1" customHeight="1"/>
    <row r="425" s="99" customFormat="1" customHeight="1"/>
    <row r="426" s="99" customFormat="1" customHeight="1"/>
    <row r="427" s="99" customFormat="1" customHeight="1"/>
    <row r="428" s="99" customFormat="1" customHeight="1"/>
    <row r="429" s="99" customFormat="1" customHeight="1"/>
    <row r="430" s="99" customFormat="1" customHeight="1"/>
    <row r="431" s="99" customFormat="1" customHeight="1"/>
    <row r="432" s="99" customFormat="1" customHeight="1"/>
    <row r="433" s="99" customFormat="1" customHeight="1"/>
    <row r="434" s="99" customFormat="1" customHeight="1"/>
    <row r="435" s="99" customFormat="1" customHeight="1"/>
    <row r="436" s="99" customFormat="1" customHeight="1"/>
    <row r="437" s="99" customFormat="1" customHeight="1"/>
    <row r="438" s="99" customFormat="1" customHeight="1"/>
    <row r="439" s="99" customFormat="1" customHeight="1"/>
    <row r="440" s="99" customFormat="1" customHeight="1"/>
    <row r="441" s="99" customFormat="1" customHeight="1"/>
    <row r="442" s="99" customFormat="1" customHeight="1"/>
    <row r="443" s="99" customFormat="1" customHeight="1"/>
    <row r="444" s="99" customFormat="1" customHeight="1"/>
    <row r="445" s="99" customFormat="1" customHeight="1"/>
    <row r="446" s="99" customFormat="1" customHeight="1"/>
    <row r="447" s="99" customFormat="1" customHeight="1"/>
    <row r="448" s="99" customFormat="1" customHeight="1"/>
    <row r="449" s="99" customFormat="1" customHeight="1"/>
    <row r="450" s="99" customFormat="1" customHeight="1"/>
    <row r="451" s="99" customFormat="1" customHeight="1"/>
    <row r="452" s="99" customFormat="1" customHeight="1"/>
    <row r="453" s="99" customFormat="1" customHeight="1"/>
    <row r="454" s="99" customFormat="1" customHeight="1"/>
    <row r="455" s="99" customFormat="1" customHeight="1"/>
    <row r="456" s="99" customFormat="1" customHeight="1"/>
    <row r="457" s="99" customFormat="1" customHeight="1"/>
    <row r="458" s="99" customFormat="1" customHeight="1"/>
    <row r="459" s="99" customFormat="1" customHeight="1"/>
    <row r="460" s="99" customFormat="1" customHeight="1"/>
    <row r="461" s="99" customFormat="1" customHeight="1"/>
    <row r="462" s="99" customFormat="1" customHeight="1"/>
    <row r="463" s="99" customFormat="1" customHeight="1"/>
    <row r="464" s="99" customFormat="1" customHeight="1"/>
    <row r="465" s="99" customFormat="1" customHeight="1"/>
    <row r="466" s="99" customFormat="1" customHeight="1"/>
    <row r="467" s="99" customFormat="1" customHeight="1"/>
    <row r="468" s="99" customFormat="1" customHeight="1"/>
    <row r="469" s="99" customFormat="1" customHeight="1"/>
    <row r="470" s="99" customFormat="1" customHeight="1"/>
    <row r="471" s="99" customFormat="1" customHeight="1"/>
    <row r="472" s="99" customFormat="1" customHeight="1"/>
    <row r="473" s="99" customFormat="1" customHeight="1"/>
    <row r="474" s="99" customFormat="1" customHeight="1"/>
    <row r="475" s="99" customFormat="1" customHeight="1"/>
    <row r="476" s="99" customFormat="1" customHeight="1"/>
    <row r="477" s="99" customFormat="1" customHeight="1"/>
    <row r="478" s="99" customFormat="1" customHeight="1"/>
    <row r="479" s="99" customFormat="1" customHeight="1"/>
    <row r="480" s="99" customFormat="1" customHeight="1"/>
    <row r="481" s="99" customFormat="1" customHeight="1"/>
    <row r="482" s="99" customFormat="1" customHeight="1"/>
    <row r="483" s="99" customFormat="1" customHeight="1"/>
    <row r="484" s="99" customFormat="1" customHeight="1"/>
    <row r="485" s="99" customFormat="1" customHeight="1"/>
    <row r="486" s="99" customFormat="1" customHeight="1"/>
    <row r="487" s="99" customFormat="1" customHeight="1"/>
    <row r="488" s="99" customFormat="1" customHeight="1"/>
    <row r="489" s="99" customFormat="1" customHeight="1"/>
    <row r="490" s="99" customFormat="1" customHeight="1"/>
    <row r="491" s="99" customFormat="1" customHeight="1"/>
    <row r="492" s="99" customFormat="1" customHeight="1"/>
    <row r="493" s="99" customFormat="1" customHeight="1"/>
    <row r="494" s="99" customFormat="1" customHeight="1"/>
    <row r="495" s="99" customFormat="1" customHeight="1"/>
    <row r="496" s="99" customFormat="1" customHeight="1"/>
    <row r="497" s="99" customFormat="1" customHeight="1"/>
    <row r="498" s="99" customFormat="1" customHeight="1"/>
    <row r="499" s="99" customFormat="1" customHeight="1"/>
    <row r="500" s="99" customFormat="1" customHeight="1"/>
    <row r="501" s="99" customFormat="1" customHeight="1"/>
    <row r="502" s="99" customFormat="1" customHeight="1"/>
    <row r="503" s="99" customFormat="1" customHeight="1"/>
    <row r="504" s="99" customFormat="1" customHeight="1"/>
    <row r="505" s="99" customFormat="1" customHeight="1"/>
    <row r="506" s="99" customFormat="1" customHeight="1"/>
    <row r="507" s="99" customFormat="1" customHeight="1"/>
    <row r="508" s="99" customFormat="1" customHeight="1"/>
    <row r="509" s="99" customFormat="1" customHeight="1"/>
    <row r="510" s="99" customFormat="1" customHeight="1"/>
    <row r="511" s="99" customFormat="1" customHeight="1"/>
    <row r="512" s="99" customFormat="1" customHeight="1"/>
    <row r="513" s="99" customFormat="1" customHeight="1"/>
    <row r="514" s="99" customFormat="1" customHeight="1"/>
    <row r="515" s="99" customFormat="1" customHeight="1"/>
    <row r="516" s="99" customFormat="1" customHeight="1"/>
    <row r="517" s="99" customFormat="1" customHeight="1"/>
    <row r="518" s="99" customFormat="1" customHeight="1"/>
    <row r="519" s="99" customFormat="1" customHeight="1"/>
    <row r="520" s="99" customFormat="1" customHeight="1"/>
    <row r="521" s="99" customFormat="1" customHeight="1"/>
    <row r="522" s="99" customFormat="1" customHeight="1"/>
    <row r="523" s="99" customFormat="1" customHeight="1"/>
    <row r="524" s="99" customFormat="1" customHeight="1"/>
    <row r="525" s="99" customFormat="1" customHeight="1"/>
    <row r="526" s="99" customFormat="1" customHeight="1"/>
    <row r="527" s="99" customFormat="1" customHeight="1"/>
    <row r="528" s="99" customFormat="1" customHeight="1"/>
    <row r="529" s="99" customFormat="1" customHeight="1"/>
    <row r="530" s="99" customFormat="1" customHeight="1"/>
    <row r="531" s="99" customFormat="1" customHeight="1"/>
    <row r="532" s="99" customFormat="1" customHeight="1"/>
    <row r="533" s="99" customFormat="1" customHeight="1"/>
    <row r="534" s="99" customFormat="1" customHeight="1"/>
    <row r="535" s="99" customFormat="1" customHeight="1"/>
    <row r="536" s="99" customFormat="1" customHeight="1"/>
    <row r="537" s="99" customFormat="1" customHeight="1"/>
    <row r="538" s="99" customFormat="1" customHeight="1"/>
    <row r="539" s="99" customFormat="1" customHeight="1"/>
    <row r="540" s="99" customFormat="1" customHeight="1"/>
    <row r="541" s="99" customFormat="1" customHeight="1"/>
    <row r="542" s="99" customFormat="1" customHeight="1"/>
    <row r="543" s="99" customFormat="1" customHeight="1"/>
    <row r="544" s="99" customFormat="1" customHeight="1"/>
    <row r="545" s="99" customFormat="1" customHeight="1"/>
    <row r="546" s="99" customFormat="1" customHeight="1"/>
    <row r="547" s="99" customFormat="1" customHeight="1"/>
    <row r="548" s="99" customFormat="1" customHeight="1"/>
    <row r="549" s="99" customFormat="1" customHeight="1"/>
    <row r="550" s="99" customFormat="1" customHeight="1"/>
    <row r="551" s="99" customFormat="1" customHeight="1"/>
    <row r="552" s="99" customFormat="1" customHeight="1"/>
    <row r="553" s="99" customFormat="1" customHeight="1"/>
    <row r="554" s="99" customFormat="1" customHeight="1"/>
    <row r="555" s="99" customFormat="1" customHeight="1"/>
    <row r="556" s="99" customFormat="1" customHeight="1"/>
    <row r="557" s="99" customFormat="1" customHeight="1"/>
    <row r="558" s="99" customFormat="1" customHeight="1"/>
    <row r="559" s="99" customFormat="1" customHeight="1"/>
    <row r="560" s="99" customFormat="1" customHeight="1"/>
    <row r="561" s="99" customFormat="1" customHeight="1"/>
    <row r="562" s="99" customFormat="1" customHeight="1"/>
    <row r="563" s="99" customFormat="1" customHeight="1"/>
    <row r="564" s="99" customFormat="1" customHeight="1"/>
    <row r="565" s="99" customFormat="1" customHeight="1"/>
    <row r="566" s="99" customFormat="1" customHeight="1"/>
    <row r="567" s="99" customFormat="1" customHeight="1"/>
    <row r="568" s="99" customFormat="1" customHeight="1"/>
    <row r="569" s="99" customFormat="1" customHeight="1"/>
    <row r="570" s="99" customFormat="1" customHeight="1"/>
    <row r="571" s="99" customFormat="1" customHeight="1"/>
    <row r="572" s="99" customFormat="1" customHeight="1"/>
    <row r="573" s="99" customFormat="1" customHeight="1"/>
    <row r="574" s="99" customFormat="1" customHeight="1"/>
    <row r="575" s="99" customFormat="1" customHeight="1"/>
    <row r="576" s="99" customFormat="1" customHeight="1"/>
    <row r="577" s="99" customFormat="1" customHeight="1"/>
    <row r="578" s="99" customFormat="1" customHeight="1"/>
    <row r="579" s="99" customFormat="1" customHeight="1"/>
    <row r="580" s="99" customFormat="1" customHeight="1"/>
    <row r="581" s="99" customFormat="1" customHeight="1"/>
    <row r="582" s="99" customFormat="1" customHeight="1"/>
    <row r="583" s="99" customFormat="1" customHeight="1"/>
    <row r="584" s="99" customFormat="1" customHeight="1"/>
    <row r="585" s="99" customFormat="1" customHeight="1"/>
    <row r="586" s="99" customFormat="1" customHeight="1"/>
    <row r="587" s="99" customFormat="1" customHeight="1"/>
    <row r="588" s="99" customFormat="1" customHeight="1"/>
    <row r="589" s="99" customFormat="1" customHeight="1"/>
    <row r="590" s="99" customFormat="1" customHeight="1"/>
    <row r="591" s="99" customFormat="1" customHeight="1"/>
    <row r="592" s="99" customFormat="1" customHeight="1"/>
    <row r="593" s="99" customFormat="1" customHeight="1"/>
    <row r="594" s="99" customFormat="1" customHeight="1"/>
    <row r="595" s="99" customFormat="1" customHeight="1"/>
    <row r="596" s="99" customFormat="1" customHeight="1"/>
    <row r="597" s="99" customFormat="1" customHeight="1"/>
    <row r="598" s="99" customFormat="1" customHeight="1"/>
    <row r="599" s="99" customFormat="1" customHeight="1"/>
    <row r="600" s="99" customFormat="1" customHeight="1"/>
    <row r="601" s="99" customFormat="1" customHeight="1"/>
    <row r="602" s="99" customFormat="1" customHeight="1"/>
    <row r="603" s="99" customFormat="1" customHeight="1"/>
    <row r="604" s="99" customFormat="1" customHeight="1"/>
    <row r="605" s="99" customFormat="1" customHeight="1"/>
    <row r="606" s="99" customFormat="1" customHeight="1"/>
    <row r="607" s="99" customFormat="1" customHeight="1"/>
    <row r="608" s="99" customFormat="1" customHeight="1"/>
    <row r="609" s="99" customFormat="1" customHeight="1"/>
    <row r="610" s="99" customFormat="1" customHeight="1"/>
    <row r="611" s="99" customFormat="1" customHeight="1"/>
    <row r="612" s="99" customFormat="1" customHeight="1"/>
    <row r="613" s="99" customFormat="1" customHeight="1"/>
    <row r="614" s="99" customFormat="1" customHeight="1"/>
    <row r="615" s="99" customFormat="1" customHeight="1"/>
    <row r="616" s="99" customFormat="1" customHeight="1"/>
    <row r="617" s="99" customFormat="1" customHeight="1"/>
    <row r="618" s="99" customFormat="1" customHeight="1"/>
    <row r="619" s="99" customFormat="1" customHeight="1"/>
    <row r="620" s="99" customFormat="1" customHeight="1"/>
    <row r="621" s="99" customFormat="1" customHeight="1"/>
    <row r="622" s="99" customFormat="1" customHeight="1"/>
    <row r="623" s="99" customFormat="1" customHeight="1"/>
    <row r="624" s="99" customFormat="1" customHeight="1"/>
    <row r="625" s="99" customFormat="1" customHeight="1"/>
    <row r="626" s="99" customFormat="1" customHeight="1"/>
    <row r="627" s="99" customFormat="1" customHeight="1"/>
    <row r="628" s="99" customFormat="1" customHeight="1"/>
    <row r="629" s="99" customFormat="1" customHeight="1"/>
    <row r="630" s="99" customFormat="1" customHeight="1"/>
    <row r="631" s="99" customFormat="1" customHeight="1"/>
    <row r="632" s="99" customFormat="1" customHeight="1"/>
    <row r="633" s="99" customFormat="1" customHeight="1"/>
    <row r="634" s="99" customFormat="1" customHeight="1"/>
    <row r="635" s="99" customFormat="1" customHeight="1"/>
    <row r="636" s="99" customFormat="1" customHeight="1"/>
    <row r="637" s="99" customFormat="1" customHeight="1"/>
    <row r="638" s="99" customFormat="1" customHeight="1"/>
    <row r="639" s="99" customFormat="1" customHeight="1"/>
    <row r="640" s="99" customFormat="1" customHeight="1"/>
    <row r="641" s="99" customFormat="1" customHeight="1"/>
    <row r="642" s="99" customFormat="1" customHeight="1"/>
    <row r="643" s="99" customFormat="1" customHeight="1"/>
    <row r="644" s="99" customFormat="1" customHeight="1"/>
    <row r="645" s="99" customFormat="1" customHeight="1"/>
    <row r="646" s="99" customFormat="1" customHeight="1"/>
    <row r="647" s="99" customFormat="1" customHeight="1"/>
    <row r="648" s="99" customFormat="1" customHeight="1"/>
    <row r="649" s="99" customFormat="1" customHeight="1"/>
    <row r="650" s="99" customFormat="1" customHeight="1"/>
    <row r="651" s="99" customFormat="1" customHeight="1"/>
    <row r="652" s="99" customFormat="1" customHeight="1"/>
    <row r="653" s="99" customFormat="1" customHeight="1"/>
    <row r="654" s="99" customFormat="1" customHeight="1"/>
    <row r="655" s="99" customFormat="1" customHeight="1"/>
    <row r="656" s="99" customFormat="1" customHeight="1"/>
    <row r="657" s="99" customFormat="1" customHeight="1"/>
    <row r="658" s="99" customFormat="1" customHeight="1"/>
    <row r="659" s="99" customFormat="1" customHeight="1"/>
    <row r="660" s="99" customFormat="1" customHeight="1"/>
    <row r="661" s="99" customFormat="1" customHeight="1"/>
    <row r="662" s="99" customFormat="1" customHeight="1"/>
    <row r="663" s="99" customFormat="1" customHeight="1"/>
    <row r="664" s="99" customFormat="1" customHeight="1"/>
    <row r="665" s="99" customFormat="1" customHeight="1"/>
    <row r="666" s="99" customFormat="1" customHeight="1"/>
    <row r="667" s="99" customFormat="1" customHeight="1"/>
    <row r="668" s="99" customFormat="1" customHeight="1"/>
    <row r="669" s="99" customFormat="1" customHeight="1"/>
    <row r="670" s="99" customFormat="1" customHeight="1"/>
    <row r="671" s="99" customFormat="1" customHeight="1"/>
    <row r="672" s="99" customFormat="1" customHeight="1"/>
    <row r="673" s="99" customFormat="1" customHeight="1"/>
    <row r="674" s="99" customFormat="1" customHeight="1"/>
    <row r="675" s="99" customFormat="1" customHeight="1"/>
    <row r="676" s="99" customFormat="1" customHeight="1"/>
    <row r="677" s="99" customFormat="1" customHeight="1"/>
    <row r="678" s="99" customFormat="1" customHeight="1"/>
    <row r="679" s="99" customFormat="1" customHeight="1"/>
    <row r="680" s="99" customFormat="1" customHeight="1"/>
    <row r="681" s="99" customFormat="1" customHeight="1"/>
    <row r="682" s="99" customFormat="1" customHeight="1"/>
    <row r="683" s="99" customFormat="1" customHeight="1"/>
    <row r="684" s="99" customFormat="1" customHeight="1"/>
    <row r="685" s="99" customFormat="1" customHeight="1"/>
    <row r="686" s="99" customFormat="1" customHeight="1"/>
    <row r="687" s="99" customFormat="1" customHeight="1"/>
    <row r="688" s="99" customFormat="1" customHeight="1"/>
    <row r="689" s="99" customFormat="1" customHeight="1"/>
    <row r="690" s="99" customFormat="1" customHeight="1"/>
    <row r="691" s="99" customFormat="1" customHeight="1"/>
    <row r="692" s="99" customFormat="1" customHeight="1"/>
    <row r="693" s="99" customFormat="1" customHeight="1"/>
    <row r="694" s="99" customFormat="1" customHeight="1"/>
    <row r="695" s="99" customFormat="1" customHeight="1"/>
    <row r="696" s="99" customFormat="1" customHeight="1"/>
    <row r="697" s="99" customFormat="1" customHeight="1"/>
    <row r="698" s="99" customFormat="1" customHeight="1"/>
    <row r="699" s="99" customFormat="1" customHeight="1"/>
    <row r="700" s="99" customFormat="1" customHeight="1"/>
    <row r="701" s="99" customFormat="1" customHeight="1"/>
    <row r="702" s="99" customFormat="1" customHeight="1"/>
    <row r="703" s="99" customFormat="1" customHeight="1"/>
    <row r="704" s="99" customFormat="1" customHeight="1"/>
    <row r="705" s="99" customFormat="1" customHeight="1"/>
    <row r="706" s="99" customFormat="1" customHeight="1"/>
    <row r="707" s="99" customFormat="1" customHeight="1"/>
    <row r="708" s="99" customFormat="1" customHeight="1"/>
    <row r="709" s="99" customFormat="1" customHeight="1"/>
    <row r="710" s="99" customFormat="1" customHeight="1"/>
    <row r="711" s="99" customFormat="1" customHeight="1"/>
    <row r="712" s="99" customFormat="1" customHeight="1"/>
    <row r="713" s="99" customFormat="1" customHeight="1"/>
    <row r="714" s="99" customFormat="1" customHeight="1"/>
    <row r="715" s="99" customFormat="1" customHeight="1"/>
    <row r="716" s="99" customFormat="1" customHeight="1"/>
    <row r="717" s="99" customFormat="1" customHeight="1"/>
    <row r="718" s="99" customFormat="1" customHeight="1"/>
    <row r="719" s="99" customFormat="1" customHeight="1"/>
    <row r="720" s="99" customFormat="1" customHeight="1"/>
    <row r="721" s="99" customFormat="1" customHeight="1"/>
    <row r="722" s="99" customFormat="1" customHeight="1"/>
    <row r="723" s="99" customFormat="1" customHeight="1"/>
    <row r="724" s="99" customFormat="1" customHeight="1"/>
    <row r="725" s="99" customFormat="1" customHeight="1"/>
    <row r="726" s="99" customFormat="1" customHeight="1"/>
    <row r="727" s="99" customFormat="1" customHeight="1"/>
    <row r="728" s="99" customFormat="1" customHeight="1"/>
    <row r="729" s="99" customFormat="1" customHeight="1"/>
    <row r="730" s="99" customFormat="1" customHeight="1"/>
    <row r="731" s="99" customFormat="1" customHeight="1"/>
    <row r="732" s="99" customFormat="1" customHeight="1"/>
    <row r="733" s="99" customFormat="1" customHeight="1"/>
    <row r="734" s="99" customFormat="1" customHeight="1"/>
    <row r="735" s="99" customFormat="1" customHeight="1"/>
    <row r="736" s="99" customFormat="1" customHeight="1"/>
    <row r="737" s="99" customFormat="1" customHeight="1"/>
    <row r="738" s="99" customFormat="1" customHeight="1"/>
    <row r="739" s="99" customFormat="1" customHeight="1"/>
    <row r="740" s="99" customFormat="1" customHeight="1"/>
    <row r="741" s="99" customFormat="1" customHeight="1"/>
    <row r="742" s="99" customFormat="1" customHeight="1"/>
    <row r="743" s="99" customFormat="1" customHeight="1"/>
    <row r="744" s="99" customFormat="1" customHeight="1"/>
    <row r="745" s="99" customFormat="1" customHeight="1"/>
    <row r="746" s="99" customFormat="1" customHeight="1"/>
    <row r="747" s="99" customFormat="1" customHeight="1"/>
    <row r="748" s="99" customFormat="1" customHeight="1"/>
    <row r="749" s="99" customFormat="1" customHeight="1"/>
    <row r="750" s="99" customFormat="1" customHeight="1"/>
    <row r="751" s="99" customFormat="1" customHeight="1"/>
    <row r="752" s="99" customFormat="1" customHeight="1"/>
    <row r="753" s="99" customFormat="1" customHeight="1"/>
    <row r="754" s="99" customFormat="1" customHeight="1"/>
    <row r="755" s="99" customFormat="1" customHeight="1"/>
    <row r="756" s="99" customFormat="1" customHeight="1"/>
    <row r="757" s="99" customFormat="1" customHeight="1"/>
    <row r="758" s="99" customFormat="1" customHeight="1"/>
    <row r="759" s="99" customFormat="1" customHeight="1"/>
    <row r="760" s="99" customFormat="1" customHeight="1"/>
    <row r="761" s="99" customFormat="1" customHeight="1"/>
    <row r="762" s="99" customFormat="1" customHeight="1"/>
    <row r="763" s="99" customFormat="1" customHeight="1"/>
    <row r="764" s="99" customFormat="1" customHeight="1"/>
    <row r="765" s="99" customFormat="1" customHeight="1"/>
    <row r="766" s="99" customFormat="1" customHeight="1"/>
    <row r="767" s="99" customFormat="1" customHeight="1"/>
    <row r="768" s="99" customFormat="1" customHeight="1"/>
    <row r="769" s="99" customFormat="1" customHeight="1"/>
    <row r="770" s="99" customFormat="1" customHeight="1"/>
    <row r="771" s="99" customFormat="1" customHeight="1"/>
    <row r="772" s="99" customFormat="1" customHeight="1"/>
    <row r="773" s="99" customFormat="1" customHeight="1"/>
    <row r="774" s="99" customFormat="1" customHeight="1"/>
    <row r="775" s="99" customFormat="1" customHeight="1"/>
    <row r="776" s="99" customFormat="1" customHeight="1"/>
    <row r="777" s="99" customFormat="1" customHeight="1"/>
    <row r="778" s="99" customFormat="1" customHeight="1"/>
    <row r="779" s="99" customFormat="1" customHeight="1"/>
    <row r="780" s="99" customFormat="1" customHeight="1"/>
    <row r="781" s="99" customFormat="1" customHeight="1"/>
    <row r="782" s="99" customFormat="1" customHeight="1"/>
    <row r="783" s="99" customFormat="1" customHeight="1"/>
    <row r="784" s="99" customFormat="1" customHeight="1"/>
    <row r="785" s="99" customFormat="1" customHeight="1"/>
    <row r="786" s="99" customFormat="1" customHeight="1"/>
    <row r="787" s="99" customFormat="1" customHeight="1"/>
    <row r="788" s="99" customFormat="1" customHeight="1"/>
    <row r="789" s="99" customFormat="1" customHeight="1"/>
    <row r="790" s="99" customFormat="1" customHeight="1"/>
    <row r="791" s="99" customFormat="1" customHeight="1"/>
    <row r="792" s="99" customFormat="1" customHeight="1"/>
    <row r="793" s="99" customFormat="1" customHeight="1"/>
    <row r="794" s="99" customFormat="1" customHeight="1"/>
    <row r="795" s="99" customFormat="1" customHeight="1"/>
    <row r="796" s="99" customFormat="1" customHeight="1"/>
    <row r="797" s="99" customFormat="1" customHeight="1"/>
    <row r="798" s="99" customFormat="1" customHeight="1"/>
    <row r="799" s="99" customFormat="1" customHeight="1"/>
    <row r="800" s="99" customFormat="1" customHeight="1"/>
    <row r="801" s="99" customFormat="1" customHeight="1"/>
    <row r="802" s="99" customFormat="1" customHeight="1"/>
    <row r="803" s="99" customFormat="1" customHeight="1"/>
    <row r="804" s="99" customFormat="1" customHeight="1"/>
    <row r="805" s="99" customFormat="1" customHeight="1"/>
    <row r="806" s="99" customFormat="1" customHeight="1"/>
    <row r="807" s="99" customFormat="1" customHeight="1"/>
    <row r="808" s="99" customFormat="1" customHeight="1"/>
    <row r="809" s="99" customFormat="1" customHeight="1"/>
    <row r="810" s="99" customFormat="1" customHeight="1"/>
    <row r="811" s="99" customFormat="1" customHeight="1"/>
    <row r="812" s="99" customFormat="1" customHeight="1"/>
    <row r="813" s="99" customFormat="1" customHeight="1"/>
    <row r="814" s="99" customFormat="1" customHeight="1"/>
    <row r="815" s="99" customFormat="1" customHeight="1"/>
    <row r="816" s="99" customFormat="1" customHeight="1"/>
    <row r="817" s="99" customFormat="1" customHeight="1"/>
    <row r="818" s="99" customFormat="1" customHeight="1"/>
    <row r="819" s="99" customFormat="1" customHeight="1"/>
    <row r="820" s="99" customFormat="1" customHeight="1"/>
    <row r="821" s="99" customFormat="1" customHeight="1"/>
    <row r="822" s="99" customFormat="1" customHeight="1"/>
    <row r="823" s="99" customFormat="1" customHeight="1"/>
    <row r="824" s="99" customFormat="1" customHeight="1"/>
    <row r="825" s="99" customFormat="1" customHeight="1"/>
    <row r="826" s="99" customFormat="1" customHeight="1"/>
    <row r="827" s="99" customFormat="1" customHeight="1"/>
    <row r="828" s="99" customFormat="1" customHeight="1"/>
    <row r="829" s="99" customFormat="1" customHeight="1"/>
    <row r="830" s="99" customFormat="1" customHeight="1"/>
    <row r="831" s="99" customFormat="1" customHeight="1"/>
    <row r="832" s="99" customFormat="1" customHeight="1"/>
    <row r="833" s="99" customFormat="1" customHeight="1"/>
    <row r="834" s="99" customFormat="1" customHeight="1"/>
    <row r="835" s="99" customFormat="1" customHeight="1"/>
    <row r="836" s="99" customFormat="1" customHeight="1"/>
    <row r="837" s="99" customFormat="1" customHeight="1"/>
    <row r="838" s="99" customFormat="1" customHeight="1"/>
    <row r="839" s="99" customFormat="1" customHeight="1"/>
    <row r="840" s="99" customFormat="1" customHeight="1"/>
    <row r="841" s="99" customFormat="1" customHeight="1"/>
    <row r="842" s="99" customFormat="1" customHeight="1"/>
    <row r="843" s="99" customFormat="1" customHeight="1"/>
    <row r="844" s="99" customFormat="1" customHeight="1"/>
    <row r="845" s="99" customFormat="1" customHeight="1"/>
    <row r="846" s="99" customFormat="1" customHeight="1"/>
    <row r="847" s="99" customFormat="1" customHeight="1"/>
    <row r="848" s="99" customFormat="1" customHeight="1"/>
    <row r="849" s="99" customFormat="1" customHeight="1"/>
    <row r="850" s="99" customFormat="1" customHeight="1"/>
    <row r="851" s="99" customFormat="1" customHeight="1"/>
    <row r="852" s="99" customFormat="1" customHeight="1"/>
    <row r="853" s="99" customFormat="1" customHeight="1"/>
    <row r="854" s="99" customFormat="1" customHeight="1"/>
    <row r="855" s="99" customFormat="1" customHeight="1"/>
    <row r="856" s="99" customFormat="1" customHeight="1"/>
    <row r="857" s="99" customFormat="1" customHeight="1"/>
    <row r="858" s="99" customFormat="1" customHeight="1"/>
    <row r="859" s="99" customFormat="1" customHeight="1"/>
    <row r="860" s="99" customFormat="1" customHeight="1"/>
    <row r="861" s="99" customFormat="1" customHeight="1"/>
    <row r="862" s="99" customFormat="1" customHeight="1"/>
    <row r="863" s="99" customFormat="1" customHeight="1"/>
    <row r="864" s="99" customFormat="1" customHeight="1"/>
    <row r="865" s="99" customFormat="1" customHeight="1"/>
    <row r="866" s="99" customFormat="1" customHeight="1"/>
    <row r="867" s="99" customFormat="1" customHeight="1"/>
    <row r="868" s="99" customFormat="1" customHeight="1"/>
    <row r="869" s="99" customFormat="1" customHeight="1"/>
    <row r="870" s="99" customFormat="1" customHeight="1"/>
    <row r="871" s="99" customFormat="1" customHeight="1"/>
    <row r="872" s="99" customFormat="1" customHeight="1"/>
    <row r="873" s="99" customFormat="1" customHeight="1"/>
    <row r="874" s="99" customFormat="1" customHeight="1"/>
    <row r="875" s="99" customFormat="1" customHeight="1"/>
    <row r="876" s="99" customFormat="1" customHeight="1"/>
    <row r="877" s="99" customFormat="1" customHeight="1"/>
    <row r="878" s="99" customFormat="1" customHeight="1"/>
    <row r="879" s="99" customFormat="1" customHeight="1"/>
    <row r="880" s="99" customFormat="1" customHeight="1"/>
    <row r="881" s="99" customFormat="1" customHeight="1"/>
    <row r="882" s="99" customFormat="1" customHeight="1"/>
    <row r="883" s="99" customFormat="1" customHeight="1"/>
    <row r="884" s="99" customFormat="1" customHeight="1"/>
    <row r="885" s="99" customFormat="1" customHeight="1"/>
    <row r="886" s="99" customFormat="1" customHeight="1"/>
    <row r="887" s="99" customFormat="1" customHeight="1"/>
    <row r="888" s="99" customFormat="1" customHeight="1"/>
    <row r="889" s="99" customFormat="1" customHeight="1"/>
    <row r="890" s="99" customFormat="1" customHeight="1"/>
    <row r="891" s="99" customFormat="1" customHeight="1"/>
    <row r="892" s="99" customFormat="1" customHeight="1"/>
    <row r="893" s="99" customFormat="1" customHeight="1"/>
    <row r="894" s="99" customFormat="1" customHeight="1"/>
    <row r="895" s="99" customFormat="1" customHeight="1"/>
    <row r="896" s="99" customFormat="1" customHeight="1"/>
    <row r="897" s="99" customFormat="1" customHeight="1"/>
    <row r="898" s="99" customFormat="1" customHeight="1"/>
    <row r="899" s="99" customFormat="1" customHeight="1"/>
    <row r="900" s="99" customFormat="1" customHeight="1"/>
    <row r="901" s="99" customFormat="1" customHeight="1"/>
    <row r="902" s="99" customFormat="1" customHeight="1"/>
    <row r="903" s="99" customFormat="1" customHeight="1"/>
    <row r="904" s="99" customFormat="1" customHeight="1"/>
    <row r="905" s="99" customFormat="1" customHeight="1"/>
    <row r="906" s="99" customFormat="1" customHeight="1"/>
    <row r="907" s="99" customFormat="1" customHeight="1"/>
    <row r="908" s="99" customFormat="1" customHeight="1"/>
    <row r="909" s="99" customFormat="1" customHeight="1"/>
    <row r="910" s="99" customFormat="1" customHeight="1"/>
    <row r="911" s="99" customFormat="1" customHeight="1"/>
    <row r="912" s="99" customFormat="1" customHeight="1"/>
    <row r="913" s="99" customFormat="1" customHeight="1"/>
    <row r="914" s="99" customFormat="1" customHeight="1"/>
    <row r="915" s="99" customFormat="1" customHeight="1"/>
    <row r="916" s="99" customFormat="1" customHeight="1"/>
    <row r="917" s="99" customFormat="1" customHeight="1"/>
    <row r="918" s="99" customFormat="1" customHeight="1"/>
    <row r="919" s="99" customFormat="1" customHeight="1"/>
    <row r="920" s="99" customFormat="1" customHeight="1"/>
    <row r="921" s="99" customFormat="1" customHeight="1"/>
    <row r="922" s="99" customFormat="1" customHeight="1"/>
    <row r="923" s="99" customFormat="1" customHeight="1"/>
    <row r="924" s="99" customFormat="1" customHeight="1"/>
    <row r="925" s="99" customFormat="1" customHeight="1"/>
    <row r="926" s="99" customFormat="1" customHeight="1"/>
    <row r="927" s="99" customFormat="1" customHeight="1"/>
    <row r="928" s="99" customFormat="1" customHeight="1"/>
    <row r="929" s="99" customFormat="1" customHeight="1"/>
    <row r="930" s="99" customFormat="1" customHeight="1"/>
    <row r="931" s="99" customFormat="1" customHeight="1"/>
    <row r="932" s="99" customFormat="1" customHeight="1"/>
    <row r="933" s="99" customFormat="1" customHeight="1"/>
    <row r="934" s="99" customFormat="1" customHeight="1"/>
    <row r="935" s="99" customFormat="1" customHeight="1"/>
    <row r="936" s="99" customFormat="1" customHeight="1"/>
    <row r="937" s="99" customFormat="1" customHeight="1"/>
    <row r="938" s="99" customFormat="1" customHeight="1"/>
    <row r="939" s="99" customFormat="1" customHeight="1"/>
    <row r="940" s="99" customFormat="1" customHeight="1"/>
    <row r="941" s="99" customFormat="1" customHeight="1"/>
    <row r="942" s="99" customFormat="1" customHeight="1"/>
    <row r="943" s="99" customFormat="1" customHeight="1"/>
    <row r="944" s="99" customFormat="1" customHeight="1"/>
    <row r="945" s="99" customFormat="1" customHeight="1"/>
    <row r="946" s="99" customFormat="1" customHeight="1"/>
    <row r="947" s="99" customFormat="1" customHeight="1"/>
    <row r="948" s="99" customFormat="1" customHeight="1"/>
    <row r="949" s="99" customFormat="1" customHeight="1"/>
    <row r="950" s="99" customFormat="1" customHeight="1"/>
    <row r="951" s="99" customFormat="1" customHeight="1"/>
    <row r="952" s="99" customFormat="1" customHeight="1"/>
    <row r="953" s="99" customFormat="1" customHeight="1"/>
    <row r="954" s="99" customFormat="1" customHeight="1"/>
    <row r="955" s="99" customFormat="1" customHeight="1"/>
    <row r="956" s="99" customFormat="1" customHeight="1"/>
    <row r="957" s="99" customFormat="1" customHeight="1"/>
    <row r="958" s="99" customFormat="1" customHeight="1"/>
    <row r="959" s="99" customFormat="1" customHeight="1"/>
    <row r="960" s="99" customFormat="1" customHeight="1"/>
    <row r="961" s="99" customFormat="1" customHeight="1"/>
    <row r="962" s="99" customFormat="1" customHeight="1"/>
    <row r="963" s="99" customFormat="1" customHeight="1"/>
    <row r="964" s="99" customFormat="1" customHeight="1"/>
    <row r="965" s="99" customFormat="1" customHeight="1"/>
    <row r="966" s="99" customFormat="1" customHeight="1"/>
    <row r="967" s="99" customFormat="1" customHeight="1"/>
    <row r="968" s="99" customFormat="1" customHeight="1"/>
    <row r="969" s="99" customFormat="1" customHeight="1"/>
    <row r="970" s="99" customFormat="1" customHeight="1"/>
    <row r="971" s="99" customFormat="1" customHeight="1"/>
    <row r="972" s="99" customFormat="1" customHeight="1"/>
    <row r="973" s="99" customFormat="1" customHeight="1"/>
    <row r="974" s="99" customFormat="1" customHeight="1"/>
    <row r="975" s="99" customFormat="1" customHeight="1"/>
    <row r="976" s="99" customFormat="1" customHeight="1"/>
    <row r="977" s="99" customFormat="1" customHeight="1"/>
    <row r="978" s="99" customFormat="1" customHeight="1"/>
    <row r="979" s="99" customFormat="1" customHeight="1"/>
    <row r="980" s="99" customFormat="1" customHeight="1"/>
    <row r="981" s="99" customFormat="1" customHeight="1"/>
    <row r="982" s="99" customFormat="1" customHeight="1"/>
    <row r="983" s="99" customFormat="1" customHeight="1"/>
    <row r="984" s="99" customFormat="1" customHeight="1"/>
    <row r="985" s="99" customFormat="1" customHeight="1"/>
    <row r="986" s="99" customFormat="1" customHeight="1"/>
    <row r="987" s="99" customFormat="1" customHeight="1"/>
    <row r="988" s="99" customFormat="1" customHeight="1"/>
    <row r="989" s="99" customFormat="1" customHeight="1"/>
    <row r="990" s="99" customFormat="1" customHeight="1"/>
    <row r="991" s="99" customFormat="1" customHeight="1"/>
    <row r="992" s="99" customFormat="1" customHeight="1"/>
    <row r="993" s="99" customFormat="1" customHeight="1"/>
  </sheetData>
  <mergeCells count="4">
    <mergeCell ref="A2:D2"/>
    <mergeCell ref="C3:D3"/>
    <mergeCell ref="A6:C7"/>
    <mergeCell ref="A8:C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D31"/>
  <sheetViews>
    <sheetView topLeftCell="A2" workbookViewId="0">
      <selection activeCell="A31" sqref="A2:D31"/>
    </sheetView>
  </sheetViews>
  <sheetFormatPr defaultColWidth="10" defaultRowHeight="21" customHeight="1" outlineLevelCol="3"/>
  <cols>
    <col min="1" max="1" width="41" style="1" customWidth="1"/>
    <col min="2" max="2" width="9.65" style="1" customWidth="1"/>
    <col min="3" max="3" width="39.75" style="1" customWidth="1"/>
    <col min="4" max="4" width="10" style="1" customWidth="1"/>
    <col min="5" max="16384" width="10" style="1"/>
  </cols>
  <sheetData>
    <row r="1" s="1" customFormat="1" ht="23.25" customHeight="1" spans="1:1">
      <c r="A1" s="2" t="s">
        <v>989</v>
      </c>
    </row>
    <row r="2" s="1" customFormat="1" ht="25.5" spans="1:4">
      <c r="A2" s="61" t="s">
        <v>990</v>
      </c>
      <c r="B2" s="62"/>
      <c r="C2" s="61"/>
      <c r="D2" s="61"/>
    </row>
    <row r="3" s="1" customFormat="1" customHeight="1" spans="4:4">
      <c r="D3" s="1" t="s">
        <v>2</v>
      </c>
    </row>
    <row r="4" s="1" customFormat="1" ht="36" customHeight="1" spans="1:4">
      <c r="A4" s="51" t="s">
        <v>73</v>
      </c>
      <c r="B4" s="5" t="s">
        <v>4</v>
      </c>
      <c r="C4" s="51" t="s">
        <v>73</v>
      </c>
      <c r="D4" s="5" t="s">
        <v>5</v>
      </c>
    </row>
    <row r="5" s="1" customFormat="1" customHeight="1" spans="1:4">
      <c r="A5" s="43" t="s">
        <v>991</v>
      </c>
      <c r="B5" s="43"/>
      <c r="C5" s="43" t="s">
        <v>992</v>
      </c>
      <c r="D5" s="43"/>
    </row>
    <row r="6" s="1" customFormat="1" customHeight="1" spans="1:4">
      <c r="A6" s="6" t="s">
        <v>993</v>
      </c>
      <c r="B6" s="43"/>
      <c r="C6" s="6" t="s">
        <v>994</v>
      </c>
      <c r="D6" s="43"/>
    </row>
    <row r="7" s="1" customFormat="1" customHeight="1" spans="1:4">
      <c r="A7" s="6" t="s">
        <v>995</v>
      </c>
      <c r="B7" s="43"/>
      <c r="C7" s="6" t="s">
        <v>996</v>
      </c>
      <c r="D7" s="43"/>
    </row>
    <row r="8" s="1" customFormat="1" customHeight="1" spans="1:4">
      <c r="A8" s="6" t="s">
        <v>997</v>
      </c>
      <c r="B8" s="43"/>
      <c r="C8" s="6" t="s">
        <v>998</v>
      </c>
      <c r="D8" s="43"/>
    </row>
    <row r="9" s="1" customFormat="1" customHeight="1" spans="1:4">
      <c r="A9" s="6" t="s">
        <v>999</v>
      </c>
      <c r="B9" s="43"/>
      <c r="C9" s="6" t="s">
        <v>1000</v>
      </c>
      <c r="D9" s="43"/>
    </row>
    <row r="10" s="1" customFormat="1" customHeight="1" spans="1:4">
      <c r="A10" s="6" t="s">
        <v>1001</v>
      </c>
      <c r="B10" s="43"/>
      <c r="C10" s="6" t="s">
        <v>1002</v>
      </c>
      <c r="D10" s="43"/>
    </row>
    <row r="11" s="1" customFormat="1" customHeight="1" spans="1:4">
      <c r="A11" s="6" t="s">
        <v>1003</v>
      </c>
      <c r="B11" s="43"/>
      <c r="C11" s="43" t="s">
        <v>1004</v>
      </c>
      <c r="D11" s="43">
        <f>D18</f>
        <v>0</v>
      </c>
    </row>
    <row r="12" s="1" customFormat="1" customHeight="1" spans="1:4">
      <c r="A12" s="6" t="s">
        <v>1005</v>
      </c>
      <c r="B12" s="43"/>
      <c r="C12" s="6" t="s">
        <v>1006</v>
      </c>
      <c r="D12" s="43"/>
    </row>
    <row r="13" s="1" customFormat="1" customHeight="1" spans="1:4">
      <c r="A13" s="6" t="s">
        <v>1007</v>
      </c>
      <c r="B13" s="43"/>
      <c r="C13" s="6" t="s">
        <v>1008</v>
      </c>
      <c r="D13" s="43"/>
    </row>
    <row r="14" s="1" customFormat="1" customHeight="1" spans="1:4">
      <c r="A14" s="6" t="s">
        <v>1009</v>
      </c>
      <c r="B14" s="43"/>
      <c r="C14" s="6" t="s">
        <v>1010</v>
      </c>
      <c r="D14" s="43"/>
    </row>
    <row r="15" s="1" customFormat="1" customHeight="1" spans="1:4">
      <c r="A15" s="6" t="s">
        <v>1011</v>
      </c>
      <c r="B15" s="43"/>
      <c r="C15" s="6" t="s">
        <v>1012</v>
      </c>
      <c r="D15" s="43"/>
    </row>
    <row r="16" s="1" customFormat="1" customHeight="1" spans="1:4">
      <c r="A16" s="6" t="s">
        <v>1013</v>
      </c>
      <c r="B16" s="43"/>
      <c r="C16" s="6" t="s">
        <v>1014</v>
      </c>
      <c r="D16" s="43"/>
    </row>
    <row r="17" s="1" customFormat="1" customHeight="1" spans="1:4">
      <c r="A17" s="6" t="s">
        <v>1015</v>
      </c>
      <c r="B17" s="43"/>
      <c r="C17" s="6" t="s">
        <v>1016</v>
      </c>
      <c r="D17" s="43"/>
    </row>
    <row r="18" s="1" customFormat="1" customHeight="1" spans="1:4">
      <c r="A18" s="6" t="s">
        <v>1017</v>
      </c>
      <c r="B18" s="43"/>
      <c r="C18" s="6" t="s">
        <v>1018</v>
      </c>
      <c r="D18" s="43">
        <v>0</v>
      </c>
    </row>
    <row r="19" s="1" customFormat="1" customHeight="1" spans="1:4">
      <c r="A19" s="91" t="s">
        <v>1019</v>
      </c>
      <c r="B19" s="92"/>
      <c r="C19" s="43" t="s">
        <v>1020</v>
      </c>
      <c r="D19" s="43"/>
    </row>
    <row r="20" s="1" customFormat="1" customHeight="1" spans="1:4">
      <c r="A20" s="91" t="s">
        <v>1021</v>
      </c>
      <c r="B20" s="92"/>
      <c r="C20" s="6" t="s">
        <v>1022</v>
      </c>
      <c r="D20" s="43"/>
    </row>
    <row r="21" s="1" customFormat="1" customHeight="1" spans="1:4">
      <c r="A21" s="92" t="s">
        <v>1023</v>
      </c>
      <c r="B21" s="92">
        <f>SUM(B22:B24)</f>
        <v>0</v>
      </c>
      <c r="C21" s="43"/>
      <c r="D21" s="43"/>
    </row>
    <row r="22" s="1" customFormat="1" customHeight="1" spans="1:4">
      <c r="A22" s="91" t="s">
        <v>1024</v>
      </c>
      <c r="B22" s="92"/>
      <c r="C22" s="43"/>
      <c r="D22" s="43"/>
    </row>
    <row r="23" s="1" customFormat="1" customHeight="1" spans="1:4">
      <c r="A23" s="91" t="s">
        <v>1025</v>
      </c>
      <c r="B23" s="92"/>
      <c r="C23" s="43"/>
      <c r="D23" s="43"/>
    </row>
    <row r="24" s="1" customFormat="1" customHeight="1" spans="1:4">
      <c r="A24" s="91" t="s">
        <v>1026</v>
      </c>
      <c r="B24" s="92"/>
      <c r="C24" s="43"/>
      <c r="D24" s="43"/>
    </row>
    <row r="25" s="1" customFormat="1" customHeight="1" spans="1:4">
      <c r="A25" s="92" t="s">
        <v>1027</v>
      </c>
      <c r="B25" s="92"/>
      <c r="C25" s="43"/>
      <c r="D25" s="43"/>
    </row>
    <row r="26" s="1" customFormat="1" ht="30" customHeight="1" spans="1:4">
      <c r="A26" s="91" t="s">
        <v>1028</v>
      </c>
      <c r="B26" s="92"/>
      <c r="C26" s="43"/>
      <c r="D26" s="43"/>
    </row>
    <row r="27" s="1" customFormat="1" customHeight="1" spans="1:4">
      <c r="A27" s="5" t="s">
        <v>876</v>
      </c>
      <c r="B27" s="93">
        <f>B21</f>
        <v>0</v>
      </c>
      <c r="C27" s="51" t="s">
        <v>877</v>
      </c>
      <c r="D27" s="12"/>
    </row>
    <row r="28" s="1" customFormat="1" ht="23.25" customHeight="1" spans="1:4">
      <c r="A28" s="92" t="s">
        <v>1029</v>
      </c>
      <c r="B28" s="92"/>
      <c r="C28" s="43" t="s">
        <v>58</v>
      </c>
      <c r="D28" s="43"/>
    </row>
    <row r="29" s="1" customFormat="1" ht="23.25" customHeight="1" spans="1:4">
      <c r="A29" s="43" t="s">
        <v>1030</v>
      </c>
      <c r="B29" s="43"/>
      <c r="C29" s="43"/>
      <c r="D29" s="43"/>
    </row>
    <row r="30" s="1" customFormat="1" ht="23.25" customHeight="1" spans="1:4">
      <c r="A30" s="43"/>
      <c r="B30" s="43"/>
      <c r="C30" s="43"/>
      <c r="D30" s="43"/>
    </row>
    <row r="31" s="1" customFormat="1" ht="23.25" customHeight="1" spans="1:4">
      <c r="A31" s="51" t="s">
        <v>69</v>
      </c>
      <c r="B31" s="12"/>
      <c r="C31" s="51" t="s">
        <v>70</v>
      </c>
      <c r="D31" s="12"/>
    </row>
  </sheetData>
  <mergeCells count="1">
    <mergeCell ref="A2:D2"/>
  </mergeCells>
  <pageMargins left="0.275" right="0.2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D2098"/>
  <sheetViews>
    <sheetView workbookViewId="0">
      <selection activeCell="C35" sqref="C35"/>
    </sheetView>
  </sheetViews>
  <sheetFormatPr defaultColWidth="9" defaultRowHeight="21" customHeight="1" outlineLevelCol="3"/>
  <cols>
    <col min="1" max="1" width="24.925" style="60" customWidth="1"/>
    <col min="2" max="2" width="15.375" style="60" customWidth="1"/>
    <col min="3" max="3" width="37.6" style="60" customWidth="1"/>
    <col min="4" max="4" width="13.5" style="60" customWidth="1"/>
    <col min="5" max="16384" width="9" style="60"/>
  </cols>
  <sheetData>
    <row r="1" s="54" customFormat="1" ht="20.25" customHeight="1" spans="1:1">
      <c r="A1" s="2" t="s">
        <v>1031</v>
      </c>
    </row>
    <row r="2" s="55" customFormat="1" ht="49.5" customHeight="1" spans="1:4">
      <c r="A2" s="61" t="s">
        <v>1032</v>
      </c>
      <c r="B2" s="62"/>
      <c r="C2" s="61"/>
      <c r="D2" s="61"/>
    </row>
    <row r="3" s="56" customFormat="1" customHeight="1" spans="4:4">
      <c r="D3" s="63" t="s">
        <v>2</v>
      </c>
    </row>
    <row r="4" s="56" customFormat="1" ht="36" customHeight="1" spans="1:4">
      <c r="A4" s="64" t="s">
        <v>73</v>
      </c>
      <c r="B4" s="65" t="s">
        <v>1033</v>
      </c>
      <c r="C4" s="64" t="s">
        <v>73</v>
      </c>
      <c r="D4" s="65" t="s">
        <v>1034</v>
      </c>
    </row>
    <row r="5" s="57" customFormat="1" customHeight="1" spans="1:4">
      <c r="A5" s="66" t="s">
        <v>991</v>
      </c>
      <c r="B5" s="67"/>
      <c r="C5" s="68" t="s">
        <v>992</v>
      </c>
      <c r="D5" s="69"/>
    </row>
    <row r="6" s="56" customFormat="1" customHeight="1" spans="1:4">
      <c r="A6" s="70" t="s">
        <v>1035</v>
      </c>
      <c r="B6" s="67"/>
      <c r="C6" s="71" t="s">
        <v>1036</v>
      </c>
      <c r="D6" s="72"/>
    </row>
    <row r="7" s="56" customFormat="1" customHeight="1" spans="1:4">
      <c r="A7" s="70" t="s">
        <v>1037</v>
      </c>
      <c r="B7" s="67"/>
      <c r="C7" s="71" t="s">
        <v>1038</v>
      </c>
      <c r="D7" s="72"/>
    </row>
    <row r="8" s="56" customFormat="1" customHeight="1" spans="1:4">
      <c r="A8" s="70" t="s">
        <v>1039</v>
      </c>
      <c r="B8" s="67"/>
      <c r="C8" s="71" t="s">
        <v>1040</v>
      </c>
      <c r="D8" s="72"/>
    </row>
    <row r="9" s="56" customFormat="1" customHeight="1" spans="1:4">
      <c r="A9" s="70" t="s">
        <v>1041</v>
      </c>
      <c r="B9" s="67"/>
      <c r="C9" s="71" t="s">
        <v>1042</v>
      </c>
      <c r="D9" s="72"/>
    </row>
    <row r="10" s="56" customFormat="1" customHeight="1" spans="1:4">
      <c r="A10" s="70" t="s">
        <v>1043</v>
      </c>
      <c r="B10" s="67"/>
      <c r="C10" s="71" t="s">
        <v>1044</v>
      </c>
      <c r="D10" s="72"/>
    </row>
    <row r="11" s="56" customFormat="1" hidden="1" customHeight="1" spans="1:4">
      <c r="A11" s="70" t="s">
        <v>1045</v>
      </c>
      <c r="B11" s="67"/>
      <c r="C11" s="68" t="s">
        <v>1004</v>
      </c>
      <c r="D11" s="69">
        <f>D18</f>
        <v>0</v>
      </c>
    </row>
    <row r="12" s="56" customFormat="1" hidden="1" customHeight="1" spans="1:4">
      <c r="A12" s="70" t="s">
        <v>1046</v>
      </c>
      <c r="B12" s="67"/>
      <c r="C12" s="71" t="s">
        <v>1047</v>
      </c>
      <c r="D12" s="72"/>
    </row>
    <row r="13" s="56" customFormat="1" hidden="1" customHeight="1" spans="1:4">
      <c r="A13" s="70" t="s">
        <v>1048</v>
      </c>
      <c r="B13" s="67"/>
      <c r="C13" s="71" t="s">
        <v>1049</v>
      </c>
      <c r="D13" s="72"/>
    </row>
    <row r="14" s="56" customFormat="1" hidden="1" customHeight="1" spans="1:4">
      <c r="A14" s="70" t="s">
        <v>1050</v>
      </c>
      <c r="B14" s="67"/>
      <c r="C14" s="71" t="s">
        <v>1051</v>
      </c>
      <c r="D14" s="72"/>
    </row>
    <row r="15" s="56" customFormat="1" hidden="1" customHeight="1" spans="1:4">
      <c r="A15" s="70" t="s">
        <v>1052</v>
      </c>
      <c r="B15" s="67"/>
      <c r="C15" s="71" t="s">
        <v>1053</v>
      </c>
      <c r="D15" s="72"/>
    </row>
    <row r="16" s="56" customFormat="1" hidden="1" customHeight="1" spans="1:4">
      <c r="A16" s="70" t="s">
        <v>1054</v>
      </c>
      <c r="B16" s="67"/>
      <c r="C16" s="71" t="s">
        <v>1055</v>
      </c>
      <c r="D16" s="72"/>
    </row>
    <row r="17" s="56" customFormat="1" hidden="1" customHeight="1" spans="1:4">
      <c r="A17" s="70" t="s">
        <v>1056</v>
      </c>
      <c r="B17" s="67"/>
      <c r="C17" s="71" t="s">
        <v>1057</v>
      </c>
      <c r="D17" s="72"/>
    </row>
    <row r="18" s="56" customFormat="1" hidden="1" customHeight="1" spans="1:4">
      <c r="A18" s="70" t="s">
        <v>1058</v>
      </c>
      <c r="B18" s="67"/>
      <c r="C18" s="71" t="s">
        <v>1059</v>
      </c>
      <c r="D18" s="72">
        <v>0</v>
      </c>
    </row>
    <row r="19" s="56" customFormat="1" hidden="1" customHeight="1" spans="1:4">
      <c r="A19" s="70" t="s">
        <v>1060</v>
      </c>
      <c r="B19" s="67"/>
      <c r="C19" s="68" t="s">
        <v>1020</v>
      </c>
      <c r="D19" s="69"/>
    </row>
    <row r="20" s="56" customFormat="1" hidden="1" customHeight="1" spans="1:4">
      <c r="A20" s="73" t="s">
        <v>1061</v>
      </c>
      <c r="B20" s="67"/>
      <c r="C20" s="71" t="s">
        <v>1020</v>
      </c>
      <c r="D20" s="69"/>
    </row>
    <row r="21" s="57" customFormat="1" hidden="1" customHeight="1" spans="1:4">
      <c r="A21" s="66" t="s">
        <v>1023</v>
      </c>
      <c r="B21" s="67">
        <f>SUM(B22:B24)</f>
        <v>0</v>
      </c>
      <c r="C21" s="74"/>
      <c r="D21" s="74"/>
    </row>
    <row r="22" s="56" customFormat="1" hidden="1" customHeight="1" spans="1:4">
      <c r="A22" s="70" t="s">
        <v>1062</v>
      </c>
      <c r="B22" s="67"/>
      <c r="C22" s="71"/>
      <c r="D22" s="69"/>
    </row>
    <row r="23" s="56" customFormat="1" hidden="1" customHeight="1" spans="1:4">
      <c r="A23" s="70" t="s">
        <v>1063</v>
      </c>
      <c r="B23" s="67"/>
      <c r="C23" s="71"/>
      <c r="D23" s="69"/>
    </row>
    <row r="24" s="58" customFormat="1" hidden="1" customHeight="1" spans="1:4">
      <c r="A24" s="75" t="s">
        <v>1064</v>
      </c>
      <c r="B24" s="76"/>
      <c r="C24" s="77"/>
      <c r="D24" s="78"/>
    </row>
    <row r="25" s="57" customFormat="1" hidden="1" customHeight="1" spans="1:4">
      <c r="A25" s="66" t="s">
        <v>1027</v>
      </c>
      <c r="B25" s="67"/>
      <c r="C25" s="71"/>
      <c r="D25" s="69"/>
    </row>
    <row r="26" s="56" customFormat="1" ht="30" hidden="1" customHeight="1" spans="1:4">
      <c r="A26" s="73" t="s">
        <v>1065</v>
      </c>
      <c r="B26" s="67"/>
      <c r="C26" s="71"/>
      <c r="D26" s="69"/>
    </row>
    <row r="27" s="56" customFormat="1" customHeight="1" spans="1:4">
      <c r="A27" s="79" t="s">
        <v>876</v>
      </c>
      <c r="B27" s="67">
        <f>B21</f>
        <v>0</v>
      </c>
      <c r="C27" s="80" t="s">
        <v>877</v>
      </c>
      <c r="D27" s="69"/>
    </row>
    <row r="28" s="59" customFormat="1" ht="23.25" customHeight="1" spans="1:4">
      <c r="A28" s="81" t="s">
        <v>1029</v>
      </c>
      <c r="B28" s="82"/>
      <c r="C28" s="83" t="s">
        <v>58</v>
      </c>
      <c r="D28" s="84"/>
    </row>
    <row r="29" s="56" customFormat="1" ht="23.25" customHeight="1" spans="1:4">
      <c r="A29" s="81" t="s">
        <v>1030</v>
      </c>
      <c r="B29" s="67"/>
      <c r="C29" s="74"/>
      <c r="D29" s="74"/>
    </row>
    <row r="30" s="56" customFormat="1" ht="23.25" customHeight="1" spans="1:4">
      <c r="A30" s="81"/>
      <c r="B30" s="67"/>
      <c r="C30" s="74"/>
      <c r="D30" s="74"/>
    </row>
    <row r="31" s="56" customFormat="1" ht="23.25" customHeight="1" spans="1:4">
      <c r="A31" s="85" t="s">
        <v>69</v>
      </c>
      <c r="B31" s="86">
        <f>B28</f>
        <v>0</v>
      </c>
      <c r="C31" s="85" t="s">
        <v>70</v>
      </c>
      <c r="D31" s="87">
        <f>D9</f>
        <v>0</v>
      </c>
    </row>
    <row r="32" s="56" customFormat="1" customHeight="1" spans="3:4">
      <c r="C32" s="88"/>
      <c r="D32" s="89"/>
    </row>
    <row r="33" s="56" customFormat="1" customHeight="1" spans="2:2">
      <c r="B33" s="90"/>
    </row>
    <row r="34" s="57" customFormat="1" customHeight="1" spans="1:4">
      <c r="A34" s="56"/>
      <c r="B34" s="90"/>
      <c r="C34" s="56"/>
      <c r="D34" s="56"/>
    </row>
    <row r="35" s="56" customFormat="1" customHeight="1"/>
    <row r="36" s="56" customFormat="1" customHeight="1"/>
    <row r="37" s="56" customFormat="1" customHeight="1" spans="3:4">
      <c r="C37" s="57"/>
      <c r="D37" s="57"/>
    </row>
    <row r="38" s="56" customFormat="1" customHeight="1"/>
    <row r="39" s="56" customFormat="1" customHeight="1"/>
    <row r="40" s="57" customFormat="1" customHeight="1" spans="1:4">
      <c r="A40" s="56"/>
      <c r="B40" s="56"/>
      <c r="C40" s="56"/>
      <c r="D40" s="56"/>
    </row>
    <row r="41" s="56" customFormat="1" customHeight="1"/>
    <row r="42" s="56" customFormat="1" customHeight="1"/>
    <row r="43" s="56" customFormat="1" customHeight="1" spans="3:4">
      <c r="C43" s="57"/>
      <c r="D43" s="57"/>
    </row>
    <row r="44" s="56" customFormat="1" customHeight="1"/>
    <row r="45" s="56" customFormat="1" customHeight="1"/>
    <row r="46" s="56" customFormat="1" customHeight="1"/>
    <row r="47" s="56" customFormat="1" customHeight="1"/>
    <row r="48" s="56" customFormat="1" customHeight="1"/>
    <row r="49" s="56" customFormat="1" customHeight="1"/>
    <row r="50" s="56" customFormat="1" customHeight="1"/>
    <row r="51" s="56" customFormat="1" customHeight="1"/>
    <row r="52" s="56" customFormat="1" customHeight="1"/>
    <row r="53" s="56" customFormat="1" customHeight="1"/>
    <row r="54" s="56" customFormat="1" customHeight="1"/>
    <row r="55" s="56" customFormat="1" customHeight="1"/>
    <row r="56" s="56" customFormat="1" customHeight="1"/>
    <row r="57" s="56" customFormat="1" customHeight="1"/>
    <row r="58" s="56" customFormat="1" customHeight="1"/>
    <row r="59" s="56" customFormat="1" customHeight="1"/>
    <row r="60" s="56" customFormat="1" customHeight="1"/>
    <row r="61" s="56" customFormat="1" customHeight="1"/>
    <row r="62" s="56" customFormat="1" customHeight="1"/>
    <row r="63" s="56" customFormat="1" customHeight="1"/>
    <row r="64" s="56" customFormat="1" customHeight="1"/>
    <row r="65" s="56" customFormat="1" customHeight="1"/>
    <row r="66" s="56" customFormat="1" customHeight="1"/>
    <row r="67" s="56" customFormat="1" customHeight="1"/>
    <row r="68" s="56" customFormat="1" customHeight="1"/>
    <row r="69" s="56" customFormat="1" customHeight="1"/>
    <row r="70" s="56" customFormat="1" customHeight="1"/>
    <row r="71" s="56" customFormat="1" customHeight="1"/>
    <row r="72" s="56" customFormat="1" customHeight="1"/>
    <row r="73" s="56" customFormat="1" customHeight="1"/>
    <row r="74" s="56" customFormat="1" customHeight="1"/>
    <row r="75" s="56" customFormat="1" customHeight="1"/>
    <row r="76" s="56" customFormat="1" customHeight="1"/>
    <row r="77" s="56" customFormat="1" customHeight="1"/>
    <row r="78" s="56" customFormat="1" customHeight="1"/>
    <row r="79" s="56" customFormat="1" customHeight="1"/>
    <row r="80" s="56" customFormat="1" customHeight="1"/>
    <row r="81" s="56" customFormat="1" customHeight="1"/>
    <row r="82" s="56" customFormat="1" customHeight="1"/>
    <row r="83" s="56" customFormat="1" customHeight="1"/>
    <row r="84" s="56" customFormat="1" customHeight="1"/>
    <row r="85" s="56" customFormat="1" customHeight="1"/>
    <row r="86" s="56" customFormat="1" customHeight="1"/>
    <row r="87" s="56" customFormat="1" customHeight="1"/>
    <row r="88" s="56" customFormat="1" customHeight="1"/>
    <row r="89" s="56" customFormat="1" customHeight="1"/>
    <row r="90" s="56" customFormat="1" customHeight="1"/>
    <row r="91" s="56" customFormat="1" customHeight="1"/>
    <row r="92" s="56" customFormat="1" customHeight="1"/>
    <row r="93" s="56" customFormat="1" customHeight="1"/>
    <row r="94" s="56" customFormat="1" customHeight="1"/>
    <row r="95" s="56" customFormat="1" customHeight="1"/>
    <row r="96" s="56" customFormat="1" customHeight="1"/>
    <row r="97" s="56" customFormat="1" customHeight="1"/>
    <row r="98" s="56" customFormat="1" customHeight="1"/>
    <row r="99" s="56" customFormat="1" customHeight="1"/>
    <row r="100" s="56" customFormat="1" customHeight="1"/>
    <row r="101" s="56" customFormat="1" customHeight="1"/>
    <row r="102" s="56" customFormat="1" customHeight="1"/>
    <row r="103" s="56" customFormat="1" customHeight="1"/>
    <row r="104" s="56" customFormat="1" customHeight="1"/>
    <row r="105" s="56" customFormat="1" customHeight="1"/>
    <row r="106" s="56" customFormat="1" customHeight="1"/>
    <row r="107" s="56" customFormat="1" customHeight="1"/>
    <row r="108" s="56" customFormat="1" customHeight="1"/>
    <row r="109" s="56" customFormat="1" customHeight="1"/>
    <row r="110" s="56" customFormat="1" customHeight="1"/>
    <row r="111" s="56" customFormat="1" customHeight="1"/>
    <row r="112" s="56" customFormat="1" customHeight="1"/>
    <row r="113" s="56" customFormat="1" customHeight="1"/>
    <row r="114" s="56" customFormat="1" customHeight="1"/>
    <row r="115" s="56" customFormat="1" customHeight="1"/>
    <row r="116" s="56" customFormat="1" customHeight="1"/>
    <row r="117" s="56" customFormat="1" customHeight="1"/>
    <row r="118" s="56" customFormat="1" customHeight="1"/>
    <row r="119" s="56" customFormat="1" customHeight="1"/>
    <row r="120" s="56" customFormat="1" customHeight="1"/>
    <row r="121" s="56" customFormat="1" customHeight="1"/>
    <row r="122" s="56" customFormat="1" customHeight="1"/>
    <row r="123" s="56" customFormat="1" customHeight="1"/>
    <row r="124" s="56" customFormat="1" customHeight="1"/>
    <row r="125" s="56" customFormat="1" customHeight="1"/>
    <row r="126" s="56" customFormat="1" customHeight="1"/>
    <row r="127" s="56" customFormat="1" customHeight="1"/>
    <row r="128" s="56" customFormat="1" customHeight="1"/>
    <row r="129" s="56" customFormat="1" customHeight="1"/>
    <row r="130" s="56" customFormat="1" customHeight="1"/>
    <row r="131" s="56" customFormat="1" customHeight="1"/>
    <row r="132" s="56" customFormat="1" customHeight="1"/>
    <row r="133" s="56" customFormat="1" customHeight="1"/>
    <row r="134" s="56" customFormat="1" customHeight="1"/>
    <row r="135" s="56" customFormat="1" customHeight="1"/>
    <row r="136" s="56" customFormat="1" customHeight="1"/>
    <row r="137" s="56" customFormat="1" customHeight="1"/>
    <row r="138" s="56" customFormat="1" customHeight="1"/>
    <row r="139" s="56" customFormat="1" customHeight="1"/>
    <row r="140" s="56" customFormat="1" customHeight="1"/>
    <row r="141" s="56" customFormat="1" customHeight="1"/>
    <row r="142" s="56" customFormat="1" customHeight="1"/>
    <row r="143" s="56" customFormat="1" customHeight="1"/>
    <row r="144" s="56" customFormat="1" customHeight="1"/>
    <row r="145" s="56" customFormat="1" customHeight="1"/>
    <row r="146" s="56" customFormat="1" customHeight="1"/>
    <row r="147" s="56" customFormat="1" customHeight="1"/>
    <row r="148" s="56" customFormat="1" customHeight="1"/>
    <row r="149" s="56" customFormat="1" customHeight="1"/>
    <row r="150" s="56" customFormat="1" customHeight="1"/>
    <row r="151" s="56" customFormat="1" customHeight="1"/>
    <row r="152" s="56" customFormat="1" customHeight="1"/>
    <row r="153" s="56" customFormat="1" customHeight="1"/>
    <row r="154" s="56" customFormat="1" customHeight="1"/>
    <row r="155" s="56" customFormat="1" customHeight="1"/>
    <row r="156" s="56" customFormat="1" customHeight="1"/>
    <row r="157" s="56" customFormat="1" customHeight="1"/>
    <row r="158" s="56" customFormat="1" customHeight="1"/>
    <row r="159" s="56" customFormat="1" customHeight="1"/>
    <row r="160" s="56" customFormat="1" customHeight="1"/>
    <row r="161" s="56" customFormat="1" customHeight="1"/>
    <row r="162" s="56" customFormat="1" customHeight="1"/>
    <row r="163" s="56" customFormat="1" customHeight="1"/>
    <row r="164" s="56" customFormat="1" customHeight="1"/>
    <row r="165" s="56" customFormat="1" customHeight="1"/>
    <row r="166" s="56" customFormat="1" customHeight="1"/>
    <row r="167" s="56" customFormat="1" customHeight="1"/>
    <row r="168" s="56" customFormat="1" customHeight="1"/>
    <row r="169" s="56" customFormat="1" customHeight="1"/>
    <row r="170" s="56" customFormat="1" customHeight="1"/>
    <row r="171" s="56" customFormat="1" customHeight="1"/>
    <row r="172" s="56" customFormat="1" customHeight="1"/>
    <row r="173" s="56" customFormat="1" customHeight="1"/>
    <row r="174" s="56" customFormat="1" customHeight="1"/>
    <row r="175" s="56" customFormat="1" customHeight="1"/>
    <row r="176" s="56" customFormat="1" customHeight="1"/>
    <row r="177" s="56" customFormat="1" customHeight="1"/>
    <row r="178" s="56" customFormat="1" customHeight="1"/>
    <row r="179" s="56" customFormat="1" customHeight="1"/>
    <row r="180" s="56" customFormat="1" customHeight="1"/>
    <row r="181" s="56" customFormat="1" customHeight="1"/>
    <row r="182" s="56" customFormat="1" customHeight="1"/>
    <row r="183" s="56" customFormat="1" customHeight="1"/>
    <row r="184" s="56" customFormat="1" customHeight="1"/>
    <row r="185" s="56" customFormat="1" customHeight="1"/>
    <row r="186" s="56" customFormat="1" customHeight="1"/>
    <row r="187" s="56" customFormat="1" customHeight="1"/>
    <row r="188" s="56" customFormat="1" customHeight="1"/>
    <row r="189" s="56" customFormat="1" customHeight="1"/>
    <row r="190" s="56" customFormat="1" customHeight="1"/>
    <row r="191" s="56" customFormat="1" customHeight="1"/>
    <row r="192" s="56" customFormat="1" customHeight="1"/>
    <row r="193" s="56" customFormat="1" customHeight="1"/>
    <row r="194" s="56" customFormat="1" customHeight="1"/>
    <row r="195" s="56" customFormat="1" customHeight="1"/>
    <row r="196" s="56" customFormat="1" customHeight="1"/>
    <row r="197" s="56" customFormat="1" customHeight="1"/>
    <row r="198" s="56" customFormat="1" customHeight="1"/>
    <row r="199" s="56" customFormat="1" customHeight="1"/>
    <row r="200" s="56" customFormat="1" customHeight="1"/>
    <row r="201" s="56" customFormat="1" customHeight="1"/>
    <row r="202" s="56" customFormat="1" customHeight="1"/>
    <row r="203" s="56" customFormat="1" customHeight="1"/>
    <row r="204" s="56" customFormat="1" customHeight="1"/>
    <row r="205" s="56" customFormat="1" customHeight="1"/>
    <row r="206" s="56" customFormat="1" customHeight="1"/>
    <row r="207" s="56" customFormat="1" customHeight="1"/>
    <row r="208" s="56" customFormat="1" customHeight="1"/>
    <row r="209" s="56" customFormat="1" customHeight="1"/>
    <row r="210" s="56" customFormat="1" customHeight="1"/>
    <row r="211" s="56" customFormat="1" customHeight="1"/>
    <row r="212" s="56" customFormat="1" customHeight="1"/>
    <row r="213" s="56" customFormat="1" customHeight="1"/>
    <row r="214" s="56" customFormat="1" customHeight="1"/>
    <row r="215" s="56" customFormat="1" customHeight="1"/>
    <row r="216" s="56" customFormat="1" customHeight="1"/>
    <row r="217" s="56" customFormat="1" customHeight="1"/>
    <row r="218" s="56" customFormat="1" customHeight="1"/>
    <row r="219" s="56" customFormat="1" customHeight="1"/>
    <row r="220" s="56" customFormat="1" customHeight="1"/>
    <row r="221" s="56" customFormat="1" customHeight="1"/>
    <row r="222" s="56" customFormat="1" customHeight="1"/>
    <row r="223" s="56" customFormat="1" customHeight="1"/>
    <row r="224" s="56" customFormat="1" customHeight="1"/>
    <row r="225" s="56" customFormat="1" customHeight="1"/>
    <row r="226" s="56" customFormat="1" customHeight="1"/>
    <row r="227" s="56" customFormat="1" customHeight="1"/>
    <row r="228" s="56" customFormat="1" customHeight="1"/>
    <row r="229" s="56" customFormat="1" customHeight="1"/>
    <row r="230" s="56" customFormat="1" customHeight="1"/>
    <row r="231" s="56" customFormat="1" customHeight="1"/>
    <row r="232" s="56" customFormat="1" customHeight="1"/>
    <row r="233" s="56" customFormat="1" customHeight="1"/>
    <row r="234" s="56" customFormat="1" customHeight="1"/>
    <row r="235" s="56" customFormat="1" customHeight="1"/>
    <row r="236" s="56" customFormat="1" customHeight="1"/>
    <row r="237" s="56" customFormat="1" customHeight="1"/>
    <row r="238" s="56" customFormat="1" customHeight="1"/>
    <row r="239" s="56" customFormat="1" customHeight="1"/>
    <row r="240" s="56" customFormat="1" customHeight="1"/>
    <row r="241" s="56" customFormat="1" customHeight="1"/>
    <row r="242" s="56" customFormat="1" customHeight="1"/>
    <row r="243" s="56" customFormat="1" customHeight="1"/>
    <row r="244" s="56" customFormat="1" customHeight="1"/>
    <row r="245" s="56" customFormat="1" customHeight="1"/>
    <row r="246" s="56" customFormat="1" customHeight="1"/>
    <row r="247" s="56" customFormat="1" customHeight="1"/>
    <row r="248" s="56" customFormat="1" customHeight="1"/>
    <row r="249" s="56" customFormat="1" customHeight="1"/>
    <row r="250" s="56" customFormat="1" customHeight="1"/>
    <row r="251" s="56" customFormat="1" customHeight="1"/>
    <row r="252" s="56" customFormat="1" customHeight="1"/>
    <row r="253" s="56" customFormat="1" customHeight="1"/>
    <row r="254" s="56" customFormat="1" customHeight="1"/>
    <row r="255" s="56" customFormat="1" customHeight="1"/>
    <row r="256" s="56" customFormat="1" customHeight="1"/>
    <row r="257" s="56" customFormat="1" customHeight="1"/>
    <row r="258" s="56" customFormat="1" customHeight="1"/>
    <row r="259" s="56" customFormat="1" customHeight="1"/>
    <row r="260" s="56" customFormat="1" customHeight="1"/>
    <row r="261" s="56" customFormat="1" customHeight="1"/>
    <row r="262" s="56" customFormat="1" customHeight="1"/>
    <row r="263" s="56" customFormat="1" customHeight="1"/>
    <row r="264" s="56" customFormat="1" customHeight="1"/>
    <row r="265" s="56" customFormat="1" customHeight="1"/>
    <row r="266" s="56" customFormat="1" customHeight="1"/>
    <row r="267" s="56" customFormat="1" customHeight="1"/>
    <row r="268" s="56" customFormat="1" customHeight="1"/>
    <row r="269" s="56" customFormat="1" customHeight="1"/>
    <row r="270" s="56" customFormat="1" customHeight="1"/>
    <row r="271" s="56" customFormat="1" customHeight="1"/>
    <row r="272" s="56" customFormat="1" customHeight="1"/>
    <row r="273" s="56" customFormat="1" customHeight="1"/>
    <row r="274" s="56" customFormat="1" customHeight="1"/>
    <row r="275" s="56" customFormat="1" customHeight="1"/>
    <row r="276" s="56" customFormat="1" customHeight="1"/>
    <row r="277" s="56" customFormat="1" customHeight="1"/>
    <row r="278" s="56" customFormat="1" customHeight="1"/>
    <row r="279" s="56" customFormat="1" customHeight="1"/>
    <row r="280" s="56" customFormat="1" customHeight="1"/>
    <row r="281" s="56" customFormat="1" customHeight="1"/>
    <row r="282" s="56" customFormat="1" customHeight="1"/>
    <row r="283" s="56" customFormat="1" customHeight="1"/>
    <row r="284" s="56" customFormat="1" customHeight="1"/>
    <row r="285" s="56" customFormat="1" customHeight="1"/>
    <row r="286" s="56" customFormat="1" customHeight="1"/>
    <row r="287" s="56" customFormat="1" customHeight="1"/>
    <row r="288" s="56" customFormat="1" customHeight="1"/>
    <row r="289" s="56" customFormat="1" customHeight="1"/>
    <row r="290" s="56" customFormat="1" customHeight="1"/>
    <row r="291" s="56" customFormat="1" customHeight="1"/>
    <row r="292" s="56" customFormat="1" customHeight="1"/>
    <row r="293" s="56" customFormat="1" customHeight="1"/>
    <row r="294" s="56" customFormat="1" customHeight="1"/>
    <row r="295" s="56" customFormat="1" customHeight="1"/>
    <row r="296" s="56" customFormat="1" customHeight="1"/>
    <row r="297" s="56" customFormat="1" customHeight="1"/>
    <row r="298" s="56" customFormat="1" customHeight="1"/>
    <row r="299" s="56" customFormat="1" customHeight="1"/>
    <row r="300" s="56" customFormat="1" customHeight="1"/>
    <row r="301" s="56" customFormat="1" customHeight="1"/>
    <row r="302" s="56" customFormat="1" customHeight="1"/>
    <row r="303" s="56" customFormat="1" customHeight="1"/>
    <row r="304" s="56" customFormat="1" customHeight="1"/>
    <row r="305" s="56" customFormat="1" customHeight="1"/>
    <row r="306" s="56" customFormat="1" customHeight="1"/>
    <row r="307" s="56" customFormat="1" customHeight="1"/>
    <row r="308" s="56" customFormat="1" customHeight="1"/>
    <row r="309" s="56" customFormat="1" customHeight="1"/>
    <row r="310" s="56" customFormat="1" customHeight="1"/>
    <row r="311" s="56" customFormat="1" customHeight="1"/>
    <row r="312" s="56" customFormat="1" customHeight="1"/>
    <row r="313" s="56" customFormat="1" customHeight="1"/>
    <row r="314" s="56" customFormat="1" customHeight="1"/>
    <row r="315" s="56" customFormat="1" customHeight="1"/>
    <row r="316" s="56" customFormat="1" customHeight="1"/>
    <row r="317" s="56" customFormat="1" customHeight="1"/>
    <row r="318" s="56" customFormat="1" customHeight="1"/>
    <row r="319" s="56" customFormat="1" customHeight="1"/>
    <row r="320" s="56" customFormat="1" customHeight="1"/>
    <row r="321" s="56" customFormat="1" customHeight="1"/>
    <row r="322" s="56" customFormat="1" customHeight="1"/>
    <row r="323" s="56" customFormat="1" customHeight="1"/>
    <row r="324" s="56" customFormat="1" customHeight="1"/>
    <row r="325" s="56" customFormat="1" customHeight="1"/>
    <row r="326" s="56" customFormat="1" customHeight="1"/>
    <row r="327" s="56" customFormat="1" customHeight="1"/>
    <row r="328" s="56" customFormat="1" customHeight="1"/>
    <row r="329" s="56" customFormat="1" customHeight="1"/>
    <row r="330" s="56" customFormat="1" customHeight="1"/>
    <row r="331" s="56" customFormat="1" customHeight="1"/>
    <row r="332" s="56" customFormat="1" customHeight="1"/>
    <row r="333" s="56" customFormat="1" customHeight="1"/>
    <row r="334" s="56" customFormat="1" customHeight="1"/>
    <row r="335" s="56" customFormat="1" customHeight="1"/>
    <row r="336" s="56" customFormat="1" customHeight="1"/>
    <row r="337" s="56" customFormat="1" customHeight="1"/>
    <row r="338" s="56" customFormat="1" customHeight="1"/>
    <row r="339" s="56" customFormat="1" customHeight="1"/>
    <row r="340" s="56" customFormat="1" customHeight="1"/>
    <row r="341" s="56" customFormat="1" customHeight="1"/>
    <row r="342" s="56" customFormat="1" customHeight="1"/>
    <row r="343" s="56" customFormat="1" customHeight="1"/>
    <row r="344" s="56" customFormat="1" customHeight="1"/>
    <row r="345" s="56" customFormat="1" customHeight="1"/>
    <row r="346" s="56" customFormat="1" customHeight="1"/>
    <row r="347" s="56" customFormat="1" customHeight="1"/>
    <row r="348" s="56" customFormat="1" customHeight="1"/>
    <row r="349" s="56" customFormat="1" customHeight="1"/>
    <row r="350" s="56" customFormat="1" customHeight="1"/>
    <row r="351" s="56" customFormat="1" customHeight="1"/>
    <row r="352" s="56" customFormat="1" customHeight="1"/>
    <row r="353" s="56" customFormat="1" customHeight="1"/>
    <row r="354" s="56" customFormat="1" customHeight="1"/>
    <row r="355" s="56" customFormat="1" customHeight="1"/>
    <row r="356" s="56" customFormat="1" customHeight="1"/>
    <row r="357" s="56" customFormat="1" customHeight="1"/>
    <row r="358" s="56" customFormat="1" customHeight="1"/>
    <row r="359" s="56" customFormat="1" customHeight="1"/>
    <row r="360" s="56" customFormat="1" customHeight="1"/>
    <row r="361" s="56" customFormat="1" customHeight="1"/>
    <row r="362" s="56" customFormat="1" customHeight="1"/>
    <row r="363" s="56" customFormat="1" customHeight="1"/>
    <row r="364" s="56" customFormat="1" customHeight="1"/>
    <row r="365" s="56" customFormat="1" customHeight="1"/>
    <row r="366" s="56" customFormat="1" customHeight="1"/>
    <row r="367" s="56" customFormat="1" customHeight="1"/>
    <row r="368" s="56" customFormat="1" customHeight="1"/>
    <row r="369" s="56" customFormat="1" customHeight="1"/>
    <row r="370" s="56" customFormat="1" customHeight="1"/>
    <row r="371" s="56" customFormat="1" customHeight="1"/>
    <row r="372" s="56" customFormat="1" customHeight="1"/>
    <row r="373" s="56" customFormat="1" customHeight="1"/>
    <row r="374" s="56" customFormat="1" customHeight="1"/>
    <row r="375" s="56" customFormat="1" customHeight="1"/>
    <row r="376" s="56" customFormat="1" customHeight="1"/>
    <row r="377" s="56" customFormat="1" customHeight="1"/>
    <row r="378" s="56" customFormat="1" customHeight="1"/>
    <row r="379" s="56" customFormat="1" customHeight="1"/>
    <row r="380" s="56" customFormat="1" customHeight="1"/>
    <row r="381" s="56" customFormat="1" customHeight="1"/>
    <row r="382" s="56" customFormat="1" customHeight="1"/>
    <row r="383" s="56" customFormat="1" customHeight="1"/>
    <row r="384" s="56" customFormat="1" customHeight="1"/>
    <row r="385" s="56" customFormat="1" customHeight="1"/>
    <row r="386" s="56" customFormat="1" customHeight="1"/>
    <row r="387" s="56" customFormat="1" customHeight="1"/>
    <row r="388" s="56" customFormat="1" customHeight="1"/>
    <row r="389" s="56" customFormat="1" customHeight="1"/>
    <row r="390" s="56" customFormat="1" customHeight="1"/>
    <row r="391" s="56" customFormat="1" customHeight="1"/>
    <row r="392" s="56" customFormat="1" customHeight="1"/>
    <row r="393" s="56" customFormat="1" customHeight="1"/>
    <row r="394" s="56" customFormat="1" customHeight="1"/>
    <row r="395" s="56" customFormat="1" customHeight="1"/>
    <row r="396" s="56" customFormat="1" customHeight="1"/>
    <row r="397" s="56" customFormat="1" customHeight="1"/>
    <row r="398" s="56" customFormat="1" customHeight="1"/>
    <row r="399" s="56" customFormat="1" customHeight="1"/>
    <row r="400" s="56" customFormat="1" customHeight="1"/>
    <row r="401" s="56" customFormat="1" customHeight="1"/>
    <row r="402" s="56" customFormat="1" customHeight="1"/>
    <row r="403" s="56" customFormat="1" customHeight="1"/>
    <row r="404" s="56" customFormat="1" customHeight="1"/>
    <row r="405" s="56" customFormat="1" customHeight="1"/>
    <row r="406" s="56" customFormat="1" customHeight="1"/>
    <row r="407" s="56" customFormat="1" customHeight="1"/>
    <row r="408" s="56" customFormat="1" customHeight="1"/>
    <row r="409" s="56" customFormat="1" customHeight="1"/>
    <row r="410" s="56" customFormat="1" customHeight="1"/>
    <row r="411" s="56" customFormat="1" customHeight="1"/>
    <row r="412" s="56" customFormat="1" customHeight="1"/>
    <row r="413" s="56" customFormat="1" customHeight="1"/>
    <row r="414" s="56" customFormat="1" customHeight="1"/>
    <row r="415" s="56" customFormat="1" customHeight="1"/>
    <row r="416" s="56" customFormat="1" customHeight="1"/>
    <row r="417" s="56" customFormat="1" customHeight="1"/>
    <row r="418" s="56" customFormat="1" customHeight="1"/>
    <row r="419" s="56" customFormat="1" customHeight="1"/>
    <row r="420" s="56" customFormat="1" customHeight="1"/>
    <row r="421" s="56" customFormat="1" customHeight="1"/>
    <row r="422" s="56" customFormat="1" customHeight="1"/>
    <row r="423" s="56" customFormat="1" customHeight="1"/>
    <row r="424" s="56" customFormat="1" customHeight="1"/>
    <row r="425" s="56" customFormat="1" customHeight="1"/>
    <row r="426" s="56" customFormat="1" customHeight="1"/>
    <row r="427" s="56" customFormat="1" customHeight="1"/>
    <row r="428" s="56" customFormat="1" customHeight="1"/>
    <row r="429" s="56" customFormat="1" customHeight="1"/>
    <row r="430" s="56" customFormat="1" customHeight="1"/>
    <row r="431" s="56" customFormat="1" customHeight="1"/>
    <row r="432" s="56" customFormat="1" customHeight="1"/>
    <row r="433" s="56" customFormat="1" customHeight="1"/>
    <row r="434" s="56" customFormat="1" customHeight="1"/>
    <row r="435" s="56" customFormat="1" customHeight="1"/>
    <row r="436" s="56" customFormat="1" customHeight="1"/>
    <row r="437" s="56" customFormat="1" customHeight="1"/>
    <row r="438" s="56" customFormat="1" customHeight="1"/>
    <row r="439" s="56" customFormat="1" customHeight="1"/>
    <row r="440" s="56" customFormat="1" customHeight="1"/>
    <row r="441" s="56" customFormat="1" customHeight="1"/>
    <row r="442" s="56" customFormat="1" customHeight="1"/>
    <row r="443" s="56" customFormat="1" customHeight="1"/>
    <row r="444" s="56" customFormat="1" customHeight="1"/>
    <row r="445" s="56" customFormat="1" customHeight="1"/>
    <row r="446" s="56" customFormat="1" customHeight="1"/>
    <row r="447" s="56" customFormat="1" customHeight="1"/>
    <row r="448" s="56" customFormat="1" customHeight="1"/>
    <row r="449" s="56" customFormat="1" customHeight="1"/>
    <row r="450" s="56" customFormat="1" customHeight="1"/>
    <row r="451" s="56" customFormat="1" customHeight="1"/>
    <row r="452" s="56" customFormat="1" customHeight="1"/>
    <row r="453" s="56" customFormat="1" customHeight="1"/>
    <row r="454" s="56" customFormat="1" customHeight="1"/>
    <row r="455" s="56" customFormat="1" customHeight="1"/>
    <row r="456" s="56" customFormat="1" customHeight="1"/>
    <row r="457" s="56" customFormat="1" customHeight="1"/>
    <row r="458" s="56" customFormat="1" customHeight="1"/>
    <row r="459" s="56" customFormat="1" customHeight="1"/>
    <row r="460" s="56" customFormat="1" customHeight="1"/>
    <row r="461" s="56" customFormat="1" customHeight="1"/>
    <row r="462" s="56" customFormat="1" customHeight="1"/>
    <row r="463" s="56" customFormat="1" customHeight="1"/>
    <row r="464" s="56" customFormat="1" customHeight="1"/>
    <row r="465" s="56" customFormat="1" customHeight="1"/>
    <row r="466" s="56" customFormat="1" customHeight="1"/>
    <row r="467" s="56" customFormat="1" customHeight="1"/>
    <row r="468" s="56" customFormat="1" customHeight="1"/>
    <row r="469" s="56" customFormat="1" customHeight="1"/>
    <row r="470" s="56" customFormat="1" customHeight="1"/>
    <row r="471" s="56" customFormat="1" customHeight="1"/>
    <row r="472" s="56" customFormat="1" customHeight="1"/>
    <row r="473" s="56" customFormat="1" customHeight="1"/>
    <row r="474" s="56" customFormat="1" customHeight="1"/>
    <row r="475" s="56" customFormat="1" customHeight="1"/>
    <row r="476" s="56" customFormat="1" customHeight="1"/>
    <row r="477" s="56" customFormat="1" customHeight="1"/>
    <row r="478" s="56" customFormat="1" customHeight="1"/>
    <row r="479" s="56" customFormat="1" customHeight="1"/>
    <row r="480" s="56" customFormat="1" customHeight="1"/>
    <row r="481" s="56" customFormat="1" customHeight="1"/>
    <row r="482" s="56" customFormat="1" customHeight="1"/>
    <row r="483" s="56" customFormat="1" customHeight="1"/>
    <row r="484" s="56" customFormat="1" customHeight="1"/>
    <row r="485" s="56" customFormat="1" customHeight="1"/>
    <row r="486" s="56" customFormat="1" customHeight="1"/>
    <row r="487" s="56" customFormat="1" customHeight="1"/>
    <row r="488" s="56" customFormat="1" customHeight="1"/>
    <row r="489" s="56" customFormat="1" customHeight="1"/>
    <row r="490" s="56" customFormat="1" customHeight="1"/>
    <row r="491" s="56" customFormat="1" customHeight="1"/>
    <row r="492" s="56" customFormat="1" customHeight="1"/>
    <row r="493" s="56" customFormat="1" customHeight="1"/>
    <row r="494" s="56" customFormat="1" customHeight="1"/>
    <row r="495" s="56" customFormat="1" customHeight="1"/>
    <row r="496" s="56" customFormat="1" customHeight="1"/>
    <row r="497" s="56" customFormat="1" customHeight="1"/>
    <row r="498" s="56" customFormat="1" customHeight="1"/>
    <row r="499" s="56" customFormat="1" customHeight="1"/>
    <row r="500" s="56" customFormat="1" customHeight="1"/>
    <row r="501" s="56" customFormat="1" customHeight="1"/>
    <row r="502" s="56" customFormat="1" customHeight="1"/>
    <row r="503" s="56" customFormat="1" customHeight="1"/>
    <row r="504" s="56" customFormat="1" customHeight="1"/>
    <row r="505" s="56" customFormat="1" customHeight="1"/>
    <row r="506" s="56" customFormat="1" customHeight="1"/>
    <row r="507" s="56" customFormat="1" customHeight="1"/>
    <row r="508" s="56" customFormat="1" customHeight="1"/>
    <row r="509" s="56" customFormat="1" customHeight="1"/>
    <row r="510" s="56" customFormat="1" customHeight="1"/>
    <row r="511" s="56" customFormat="1" customHeight="1"/>
    <row r="512" s="56" customFormat="1" customHeight="1"/>
    <row r="513" s="56" customFormat="1" customHeight="1"/>
    <row r="514" s="56" customFormat="1" customHeight="1"/>
    <row r="515" s="56" customFormat="1" customHeight="1"/>
    <row r="516" s="56" customFormat="1" customHeight="1"/>
    <row r="517" s="56" customFormat="1" customHeight="1"/>
    <row r="518" s="56" customFormat="1" customHeight="1"/>
    <row r="519" s="56" customFormat="1" customHeight="1"/>
    <row r="520" s="56" customFormat="1" customHeight="1"/>
    <row r="521" s="56" customFormat="1" customHeight="1"/>
    <row r="522" s="56" customFormat="1" customHeight="1"/>
    <row r="523" s="56" customFormat="1" customHeight="1"/>
    <row r="524" s="56" customFormat="1" customHeight="1"/>
    <row r="525" s="56" customFormat="1" customHeight="1"/>
    <row r="526" s="56" customFormat="1" customHeight="1"/>
    <row r="527" s="56" customFormat="1" customHeight="1"/>
    <row r="528" s="56" customFormat="1" customHeight="1"/>
    <row r="529" s="56" customFormat="1" customHeight="1"/>
    <row r="530" s="56" customFormat="1" customHeight="1"/>
    <row r="531" s="56" customFormat="1" customHeight="1"/>
    <row r="532" s="56" customFormat="1" customHeight="1"/>
    <row r="533" s="56" customFormat="1" customHeight="1"/>
    <row r="534" s="56" customFormat="1" customHeight="1"/>
    <row r="535" s="56" customFormat="1" customHeight="1"/>
    <row r="536" s="56" customFormat="1" customHeight="1"/>
    <row r="537" s="56" customFormat="1" customHeight="1"/>
    <row r="538" s="56" customFormat="1" customHeight="1"/>
    <row r="539" s="56" customFormat="1" customHeight="1"/>
    <row r="540" s="56" customFormat="1" customHeight="1"/>
    <row r="541" s="56" customFormat="1" customHeight="1"/>
    <row r="542" s="56" customFormat="1" customHeight="1"/>
    <row r="543" s="56" customFormat="1" customHeight="1"/>
    <row r="544" s="56" customFormat="1" customHeight="1"/>
    <row r="545" s="56" customFormat="1" customHeight="1"/>
    <row r="546" s="56" customFormat="1" customHeight="1"/>
    <row r="547" s="56" customFormat="1" customHeight="1"/>
    <row r="548" s="56" customFormat="1" customHeight="1"/>
    <row r="549" s="56" customFormat="1" customHeight="1"/>
    <row r="550" s="56" customFormat="1" customHeight="1"/>
    <row r="551" s="56" customFormat="1" customHeight="1"/>
    <row r="552" s="56" customFormat="1" customHeight="1"/>
    <row r="553" s="56" customFormat="1" customHeight="1"/>
    <row r="554" s="56" customFormat="1" customHeight="1"/>
    <row r="555" s="56" customFormat="1" customHeight="1"/>
    <row r="556" s="56" customFormat="1" customHeight="1"/>
    <row r="557" s="56" customFormat="1" customHeight="1"/>
    <row r="558" s="56" customFormat="1" customHeight="1"/>
    <row r="559" s="56" customFormat="1" customHeight="1"/>
    <row r="560" s="56" customFormat="1" customHeight="1"/>
    <row r="561" s="56" customFormat="1" customHeight="1"/>
    <row r="562" s="56" customFormat="1" customHeight="1"/>
    <row r="563" s="56" customFormat="1" customHeight="1"/>
    <row r="564" s="56" customFormat="1" customHeight="1"/>
    <row r="565" s="56" customFormat="1" customHeight="1"/>
    <row r="566" s="56" customFormat="1" customHeight="1"/>
    <row r="567" s="56" customFormat="1" customHeight="1"/>
    <row r="568" s="56" customFormat="1" customHeight="1"/>
    <row r="569" s="56" customFormat="1" customHeight="1"/>
    <row r="570" s="56" customFormat="1" customHeight="1"/>
    <row r="571" s="56" customFormat="1" customHeight="1"/>
    <row r="572" s="56" customFormat="1" customHeight="1"/>
    <row r="573" s="56" customFormat="1" customHeight="1"/>
    <row r="574" s="56" customFormat="1" customHeight="1"/>
    <row r="575" s="56" customFormat="1" customHeight="1"/>
    <row r="576" s="56" customFormat="1" customHeight="1"/>
    <row r="577" s="56" customFormat="1" customHeight="1"/>
    <row r="578" s="56" customFormat="1" customHeight="1"/>
    <row r="579" s="56" customFormat="1" customHeight="1"/>
    <row r="580" s="56" customFormat="1" customHeight="1"/>
    <row r="581" s="56" customFormat="1" customHeight="1"/>
    <row r="582" s="56" customFormat="1" customHeight="1"/>
    <row r="583" s="56" customFormat="1" customHeight="1"/>
    <row r="584" s="56" customFormat="1" customHeight="1"/>
    <row r="585" s="56" customFormat="1" customHeight="1"/>
    <row r="586" s="56" customFormat="1" customHeight="1"/>
    <row r="587" s="56" customFormat="1" customHeight="1"/>
    <row r="588" s="56" customFormat="1" customHeight="1"/>
    <row r="589" s="56" customFormat="1" customHeight="1"/>
    <row r="590" s="56" customFormat="1" customHeight="1"/>
    <row r="591" s="56" customFormat="1" customHeight="1"/>
    <row r="592" s="56" customFormat="1" customHeight="1"/>
    <row r="593" s="56" customFormat="1" customHeight="1"/>
    <row r="594" s="56" customFormat="1" customHeight="1"/>
    <row r="595" s="56" customFormat="1" customHeight="1"/>
    <row r="596" s="56" customFormat="1" customHeight="1"/>
    <row r="597" s="56" customFormat="1" customHeight="1"/>
    <row r="598" s="56" customFormat="1" customHeight="1"/>
    <row r="599" s="56" customFormat="1" customHeight="1"/>
    <row r="600" s="56" customFormat="1" customHeight="1"/>
    <row r="601" s="56" customFormat="1" customHeight="1"/>
    <row r="602" s="56" customFormat="1" customHeight="1"/>
    <row r="603" s="56" customFormat="1" customHeight="1"/>
    <row r="604" s="56" customFormat="1" customHeight="1"/>
    <row r="605" s="56" customFormat="1" customHeight="1"/>
    <row r="606" s="56" customFormat="1" customHeight="1"/>
    <row r="607" s="56" customFormat="1" customHeight="1"/>
    <row r="608" s="56" customFormat="1" customHeight="1"/>
    <row r="609" s="56" customFormat="1" customHeight="1"/>
    <row r="610" s="56" customFormat="1" customHeight="1"/>
    <row r="611" s="56" customFormat="1" customHeight="1"/>
    <row r="612" s="56" customFormat="1" customHeight="1"/>
    <row r="613" s="56" customFormat="1" customHeight="1"/>
    <row r="614" s="56" customFormat="1" customHeight="1"/>
    <row r="615" s="56" customFormat="1" customHeight="1"/>
    <row r="616" s="56" customFormat="1" customHeight="1"/>
    <row r="617" s="56" customFormat="1" customHeight="1"/>
    <row r="618" s="56" customFormat="1" customHeight="1"/>
    <row r="619" s="56" customFormat="1" customHeight="1"/>
    <row r="620" s="56" customFormat="1" customHeight="1"/>
    <row r="621" s="56" customFormat="1" customHeight="1"/>
    <row r="622" s="56" customFormat="1" customHeight="1"/>
    <row r="623" s="56" customFormat="1" customHeight="1"/>
    <row r="624" s="56" customFormat="1" customHeight="1"/>
    <row r="625" s="56" customFormat="1" customHeight="1"/>
    <row r="626" s="56" customFormat="1" customHeight="1"/>
    <row r="627" s="56" customFormat="1" customHeight="1"/>
    <row r="628" s="56" customFormat="1" customHeight="1"/>
    <row r="629" s="56" customFormat="1" customHeight="1"/>
    <row r="630" s="56" customFormat="1" customHeight="1"/>
    <row r="631" s="56" customFormat="1" customHeight="1"/>
    <row r="632" s="56" customFormat="1" customHeight="1"/>
    <row r="633" s="56" customFormat="1" customHeight="1"/>
    <row r="634" s="56" customFormat="1" customHeight="1"/>
    <row r="635" s="56" customFormat="1" customHeight="1"/>
    <row r="636" s="56" customFormat="1" customHeight="1"/>
    <row r="637" s="56" customFormat="1" customHeight="1"/>
    <row r="638" s="56" customFormat="1" customHeight="1"/>
    <row r="639" s="56" customFormat="1" customHeight="1"/>
    <row r="640" s="56" customFormat="1" customHeight="1"/>
    <row r="641" s="56" customFormat="1" customHeight="1"/>
    <row r="642" s="56" customFormat="1" customHeight="1"/>
    <row r="643" s="56" customFormat="1" customHeight="1"/>
    <row r="644" s="56" customFormat="1" customHeight="1"/>
    <row r="645" s="56" customFormat="1" customHeight="1"/>
    <row r="646" s="56" customFormat="1" customHeight="1"/>
    <row r="647" s="56" customFormat="1" customHeight="1"/>
    <row r="648" s="56" customFormat="1" customHeight="1"/>
    <row r="649" s="56" customFormat="1" customHeight="1"/>
    <row r="650" s="56" customFormat="1" customHeight="1"/>
    <row r="651" s="56" customFormat="1" customHeight="1"/>
    <row r="652" s="56" customFormat="1" customHeight="1"/>
    <row r="653" s="56" customFormat="1" customHeight="1"/>
    <row r="654" s="56" customFormat="1" customHeight="1"/>
    <row r="655" s="56" customFormat="1" customHeight="1"/>
    <row r="656" s="56" customFormat="1" customHeight="1"/>
    <row r="657" s="56" customFormat="1" customHeight="1"/>
    <row r="658" s="56" customFormat="1" customHeight="1"/>
    <row r="659" s="56" customFormat="1" customHeight="1"/>
    <row r="660" s="56" customFormat="1" customHeight="1"/>
    <row r="661" s="56" customFormat="1" customHeight="1"/>
    <row r="662" s="56" customFormat="1" customHeight="1"/>
    <row r="663" s="56" customFormat="1" customHeight="1"/>
    <row r="664" s="56" customFormat="1" customHeight="1"/>
    <row r="665" s="56" customFormat="1" customHeight="1"/>
    <row r="666" s="56" customFormat="1" customHeight="1"/>
    <row r="667" s="56" customFormat="1" customHeight="1"/>
    <row r="668" s="56" customFormat="1" customHeight="1"/>
    <row r="669" s="56" customFormat="1" customHeight="1"/>
    <row r="670" s="56" customFormat="1" customHeight="1"/>
    <row r="671" s="56" customFormat="1" customHeight="1"/>
    <row r="672" s="56" customFormat="1" customHeight="1"/>
    <row r="673" s="56" customFormat="1" customHeight="1"/>
    <row r="674" s="56" customFormat="1" customHeight="1"/>
    <row r="675" s="56" customFormat="1" customHeight="1"/>
    <row r="676" s="56" customFormat="1" customHeight="1"/>
    <row r="677" s="56" customFormat="1" customHeight="1"/>
    <row r="678" s="56" customFormat="1" customHeight="1"/>
    <row r="679" s="56" customFormat="1" customHeight="1"/>
    <row r="680" s="56" customFormat="1" customHeight="1"/>
    <row r="681" s="56" customFormat="1" customHeight="1"/>
    <row r="682" s="56" customFormat="1" customHeight="1"/>
    <row r="683" s="56" customFormat="1" customHeight="1"/>
    <row r="684" s="56" customFormat="1" customHeight="1"/>
    <row r="685" s="56" customFormat="1" customHeight="1"/>
    <row r="686" s="56" customFormat="1" customHeight="1"/>
    <row r="687" s="56" customFormat="1" customHeight="1"/>
    <row r="688" s="56" customFormat="1" customHeight="1"/>
    <row r="689" s="56" customFormat="1" customHeight="1"/>
    <row r="690" s="56" customFormat="1" customHeight="1"/>
    <row r="691" s="56" customFormat="1" customHeight="1"/>
    <row r="692" s="56" customFormat="1" customHeight="1"/>
    <row r="693" s="56" customFormat="1" customHeight="1"/>
    <row r="694" s="56" customFormat="1" customHeight="1"/>
    <row r="695" s="56" customFormat="1" customHeight="1"/>
    <row r="696" s="56" customFormat="1" customHeight="1"/>
    <row r="697" s="56" customFormat="1" customHeight="1"/>
    <row r="698" s="56" customFormat="1" customHeight="1"/>
    <row r="699" s="56" customFormat="1" customHeight="1"/>
    <row r="700" s="56" customFormat="1" customHeight="1"/>
    <row r="701" s="56" customFormat="1" customHeight="1"/>
    <row r="702" s="56" customFormat="1" customHeight="1"/>
    <row r="703" s="56" customFormat="1" customHeight="1"/>
    <row r="704" s="56" customFormat="1" customHeight="1"/>
    <row r="705" s="56" customFormat="1" customHeight="1"/>
    <row r="706" s="56" customFormat="1" customHeight="1"/>
    <row r="707" s="56" customFormat="1" customHeight="1"/>
    <row r="708" s="56" customFormat="1" customHeight="1"/>
    <row r="709" s="56" customFormat="1" customHeight="1"/>
    <row r="710" s="56" customFormat="1" customHeight="1"/>
    <row r="711" s="56" customFormat="1" customHeight="1"/>
    <row r="712" s="56" customFormat="1" customHeight="1"/>
    <row r="713" s="56" customFormat="1" customHeight="1"/>
    <row r="714" s="56" customFormat="1" customHeight="1"/>
    <row r="715" s="56" customFormat="1" customHeight="1"/>
    <row r="716" s="56" customFormat="1" customHeight="1"/>
    <row r="717" s="56" customFormat="1" customHeight="1"/>
    <row r="718" s="56" customFormat="1" customHeight="1"/>
    <row r="719" s="56" customFormat="1" customHeight="1"/>
    <row r="720" s="56" customFormat="1" customHeight="1"/>
    <row r="721" s="56" customFormat="1" customHeight="1"/>
    <row r="722" s="56" customFormat="1" customHeight="1"/>
    <row r="723" s="56" customFormat="1" customHeight="1"/>
    <row r="724" s="56" customFormat="1" customHeight="1"/>
    <row r="725" s="56" customFormat="1" customHeight="1"/>
    <row r="726" s="56" customFormat="1" customHeight="1"/>
    <row r="727" s="56" customFormat="1" customHeight="1"/>
    <row r="728" s="56" customFormat="1" customHeight="1"/>
    <row r="729" s="56" customFormat="1" customHeight="1"/>
    <row r="730" s="56" customFormat="1" customHeight="1"/>
    <row r="731" s="56" customFormat="1" customHeight="1"/>
    <row r="732" s="56" customFormat="1" customHeight="1"/>
    <row r="733" s="56" customFormat="1" customHeight="1"/>
    <row r="734" s="56" customFormat="1" customHeight="1"/>
    <row r="735" s="56" customFormat="1" customHeight="1"/>
    <row r="736" s="56" customFormat="1" customHeight="1"/>
    <row r="737" s="56" customFormat="1" customHeight="1"/>
    <row r="738" s="56" customFormat="1" customHeight="1"/>
    <row r="739" s="56" customFormat="1" customHeight="1"/>
    <row r="740" s="56" customFormat="1" customHeight="1"/>
    <row r="741" s="56" customFormat="1" customHeight="1"/>
    <row r="742" s="56" customFormat="1" customHeight="1"/>
    <row r="743" s="56" customFormat="1" customHeight="1"/>
    <row r="744" s="56" customFormat="1" customHeight="1"/>
    <row r="745" s="56" customFormat="1" customHeight="1"/>
    <row r="746" s="56" customFormat="1" customHeight="1"/>
    <row r="747" s="56" customFormat="1" customHeight="1"/>
    <row r="748" s="56" customFormat="1" customHeight="1"/>
    <row r="749" s="56" customFormat="1" customHeight="1"/>
    <row r="750" s="56" customFormat="1" customHeight="1"/>
    <row r="751" s="56" customFormat="1" customHeight="1"/>
    <row r="752" s="56" customFormat="1" customHeight="1"/>
    <row r="753" s="56" customFormat="1" customHeight="1"/>
    <row r="754" s="56" customFormat="1" customHeight="1"/>
    <row r="755" s="56" customFormat="1" customHeight="1"/>
    <row r="756" s="56" customFormat="1" customHeight="1"/>
    <row r="757" s="56" customFormat="1" customHeight="1"/>
    <row r="758" s="56" customFormat="1" customHeight="1"/>
    <row r="759" s="56" customFormat="1" customHeight="1"/>
    <row r="760" s="56" customFormat="1" customHeight="1"/>
    <row r="761" s="56" customFormat="1" customHeight="1"/>
    <row r="762" s="56" customFormat="1" customHeight="1"/>
    <row r="763" s="56" customFormat="1" customHeight="1"/>
    <row r="764" s="56" customFormat="1" customHeight="1"/>
    <row r="765" s="56" customFormat="1" customHeight="1"/>
    <row r="766" s="56" customFormat="1" customHeight="1"/>
    <row r="767" s="56" customFormat="1" customHeight="1"/>
    <row r="768" s="56" customFormat="1" customHeight="1"/>
    <row r="769" s="56" customFormat="1" customHeight="1"/>
    <row r="770" s="56" customFormat="1" customHeight="1"/>
    <row r="771" s="56" customFormat="1" customHeight="1"/>
    <row r="772" s="56" customFormat="1" customHeight="1"/>
    <row r="773" s="56" customFormat="1" customHeight="1"/>
    <row r="774" s="56" customFormat="1" customHeight="1"/>
    <row r="775" s="56" customFormat="1" customHeight="1"/>
    <row r="776" s="56" customFormat="1" customHeight="1"/>
    <row r="777" s="56" customFormat="1" customHeight="1"/>
    <row r="778" s="56" customFormat="1" customHeight="1"/>
    <row r="779" s="56" customFormat="1" customHeight="1"/>
    <row r="780" s="56" customFormat="1" customHeight="1"/>
    <row r="781" s="56" customFormat="1" customHeight="1"/>
    <row r="782" s="56" customFormat="1" customHeight="1"/>
    <row r="783" s="56" customFormat="1" customHeight="1"/>
    <row r="784" s="56" customFormat="1" customHeight="1"/>
    <row r="785" s="56" customFormat="1" customHeight="1"/>
    <row r="786" s="56" customFormat="1" customHeight="1"/>
    <row r="787" s="56" customFormat="1" customHeight="1"/>
    <row r="788" s="56" customFormat="1" customHeight="1"/>
    <row r="789" s="56" customFormat="1" customHeight="1"/>
    <row r="790" s="56" customFormat="1" customHeight="1"/>
    <row r="791" s="56" customFormat="1" customHeight="1"/>
    <row r="792" s="56" customFormat="1" customHeight="1"/>
    <row r="793" s="56" customFormat="1" customHeight="1"/>
    <row r="794" s="56" customFormat="1" customHeight="1"/>
    <row r="795" s="56" customFormat="1" customHeight="1"/>
    <row r="796" s="56" customFormat="1" customHeight="1"/>
    <row r="797" s="56" customFormat="1" customHeight="1"/>
    <row r="798" s="56" customFormat="1" customHeight="1"/>
    <row r="799" s="56" customFormat="1" customHeight="1"/>
    <row r="800" s="56" customFormat="1" customHeight="1"/>
    <row r="801" s="56" customFormat="1" customHeight="1"/>
    <row r="802" s="56" customFormat="1" customHeight="1"/>
    <row r="803" s="56" customFormat="1" customHeight="1"/>
    <row r="804" s="56" customFormat="1" customHeight="1"/>
    <row r="805" s="56" customFormat="1" customHeight="1"/>
    <row r="806" s="56" customFormat="1" customHeight="1"/>
    <row r="807" s="56" customFormat="1" customHeight="1"/>
    <row r="808" s="56" customFormat="1" customHeight="1"/>
    <row r="809" s="56" customFormat="1" customHeight="1"/>
    <row r="810" s="56" customFormat="1" customHeight="1"/>
    <row r="811" s="56" customFormat="1" customHeight="1"/>
    <row r="812" s="56" customFormat="1" customHeight="1"/>
    <row r="813" s="56" customFormat="1" customHeight="1"/>
    <row r="814" s="56" customFormat="1" customHeight="1"/>
    <row r="815" s="56" customFormat="1" customHeight="1"/>
    <row r="816" s="56" customFormat="1" customHeight="1"/>
    <row r="817" s="56" customFormat="1" customHeight="1"/>
    <row r="818" s="56" customFormat="1" customHeight="1"/>
    <row r="819" s="56" customFormat="1" customHeight="1"/>
    <row r="820" s="56" customFormat="1" customHeight="1"/>
    <row r="821" s="56" customFormat="1" customHeight="1"/>
    <row r="822" s="56" customFormat="1" customHeight="1"/>
    <row r="823" s="56" customFormat="1" customHeight="1"/>
    <row r="824" s="56" customFormat="1" customHeight="1"/>
    <row r="825" s="56" customFormat="1" customHeight="1"/>
    <row r="826" s="56" customFormat="1" customHeight="1"/>
    <row r="827" s="56" customFormat="1" customHeight="1"/>
    <row r="828" s="56" customFormat="1" customHeight="1"/>
    <row r="829" s="56" customFormat="1" customHeight="1"/>
    <row r="830" s="56" customFormat="1" customHeight="1"/>
    <row r="831" s="56" customFormat="1" customHeight="1"/>
    <row r="832" s="56" customFormat="1" customHeight="1"/>
    <row r="833" s="56" customFormat="1" customHeight="1"/>
    <row r="834" s="56" customFormat="1" customHeight="1"/>
    <row r="835" s="56" customFormat="1" customHeight="1"/>
    <row r="836" s="56" customFormat="1" customHeight="1"/>
    <row r="837" s="56" customFormat="1" customHeight="1"/>
    <row r="838" s="56" customFormat="1" customHeight="1"/>
    <row r="839" s="56" customFormat="1" customHeight="1"/>
    <row r="840" s="56" customFormat="1" customHeight="1"/>
    <row r="841" s="56" customFormat="1" customHeight="1"/>
    <row r="842" s="56" customFormat="1" customHeight="1"/>
    <row r="843" s="56" customFormat="1" customHeight="1"/>
    <row r="844" s="56" customFormat="1" customHeight="1"/>
    <row r="845" s="56" customFormat="1" customHeight="1"/>
    <row r="846" s="56" customFormat="1" customHeight="1"/>
    <row r="847" s="56" customFormat="1" customHeight="1"/>
    <row r="848" s="56" customFormat="1" customHeight="1"/>
    <row r="849" s="56" customFormat="1" customHeight="1"/>
    <row r="850" s="56" customFormat="1" customHeight="1"/>
    <row r="851" s="56" customFormat="1" customHeight="1"/>
    <row r="852" s="56" customFormat="1" customHeight="1"/>
    <row r="853" s="56" customFormat="1" customHeight="1"/>
    <row r="854" s="56" customFormat="1" customHeight="1"/>
    <row r="855" s="56" customFormat="1" customHeight="1"/>
    <row r="856" s="56" customFormat="1" customHeight="1"/>
    <row r="857" s="56" customFormat="1" customHeight="1"/>
    <row r="858" s="56" customFormat="1" customHeight="1"/>
    <row r="859" s="56" customFormat="1" customHeight="1"/>
    <row r="860" s="56" customFormat="1" customHeight="1"/>
    <row r="861" s="56" customFormat="1" customHeight="1"/>
    <row r="862" s="56" customFormat="1" customHeight="1"/>
    <row r="863" s="56" customFormat="1" customHeight="1"/>
    <row r="864" s="56" customFormat="1" customHeight="1"/>
    <row r="865" s="56" customFormat="1" customHeight="1"/>
    <row r="866" s="56" customFormat="1" customHeight="1"/>
    <row r="867" s="56" customFormat="1" customHeight="1"/>
    <row r="868" s="56" customFormat="1" customHeight="1"/>
    <row r="869" s="56" customFormat="1" customHeight="1"/>
    <row r="870" s="56" customFormat="1" customHeight="1"/>
    <row r="871" s="56" customFormat="1" customHeight="1"/>
    <row r="872" s="56" customFormat="1" customHeight="1"/>
    <row r="873" s="56" customFormat="1" customHeight="1"/>
    <row r="874" s="56" customFormat="1" customHeight="1"/>
    <row r="875" s="56" customFormat="1" customHeight="1"/>
    <row r="876" s="56" customFormat="1" customHeight="1"/>
    <row r="877" s="56" customFormat="1" customHeight="1"/>
    <row r="878" s="56" customFormat="1" customHeight="1"/>
    <row r="879" s="56" customFormat="1" customHeight="1"/>
    <row r="880" s="56" customFormat="1" customHeight="1"/>
    <row r="881" s="56" customFormat="1" customHeight="1"/>
    <row r="882" s="56" customFormat="1" customHeight="1"/>
    <row r="883" s="56" customFormat="1" customHeight="1"/>
    <row r="884" s="56" customFormat="1" customHeight="1"/>
    <row r="885" s="56" customFormat="1" customHeight="1"/>
    <row r="886" s="56" customFormat="1" customHeight="1"/>
    <row r="887" s="56" customFormat="1" customHeight="1"/>
    <row r="888" s="56" customFormat="1" customHeight="1"/>
    <row r="889" s="56" customFormat="1" customHeight="1"/>
    <row r="890" s="56" customFormat="1" customHeight="1"/>
    <row r="891" s="56" customFormat="1" customHeight="1"/>
    <row r="892" s="56" customFormat="1" customHeight="1"/>
    <row r="893" s="56" customFormat="1" customHeight="1"/>
    <row r="894" s="56" customFormat="1" customHeight="1"/>
    <row r="895" s="56" customFormat="1" customHeight="1"/>
    <row r="896" s="56" customFormat="1" customHeight="1"/>
    <row r="897" s="56" customFormat="1" customHeight="1"/>
    <row r="898" s="56" customFormat="1" customHeight="1"/>
    <row r="899" s="56" customFormat="1" customHeight="1"/>
    <row r="900" s="56" customFormat="1" customHeight="1"/>
    <row r="901" s="56" customFormat="1" customHeight="1"/>
    <row r="902" s="56" customFormat="1" customHeight="1"/>
    <row r="903" s="56" customFormat="1" customHeight="1"/>
    <row r="904" s="56" customFormat="1" customHeight="1"/>
    <row r="905" s="56" customFormat="1" customHeight="1"/>
    <row r="906" s="56" customFormat="1" customHeight="1"/>
    <row r="907" s="56" customFormat="1" customHeight="1"/>
    <row r="908" s="56" customFormat="1" customHeight="1"/>
    <row r="909" s="56" customFormat="1" customHeight="1"/>
    <row r="910" s="56" customFormat="1" customHeight="1"/>
    <row r="911" s="56" customFormat="1" customHeight="1"/>
    <row r="912" s="56" customFormat="1" customHeight="1"/>
    <row r="913" s="56" customFormat="1" customHeight="1"/>
    <row r="914" s="56" customFormat="1" customHeight="1"/>
    <row r="915" s="56" customFormat="1" customHeight="1"/>
    <row r="916" s="56" customFormat="1" customHeight="1"/>
    <row r="917" s="56" customFormat="1" customHeight="1"/>
    <row r="918" s="56" customFormat="1" customHeight="1"/>
    <row r="919" s="56" customFormat="1" customHeight="1"/>
    <row r="920" s="56" customFormat="1" customHeight="1"/>
    <row r="921" s="56" customFormat="1" customHeight="1"/>
    <row r="922" s="56" customFormat="1" customHeight="1"/>
    <row r="923" s="56" customFormat="1" customHeight="1"/>
    <row r="924" s="56" customFormat="1" customHeight="1"/>
    <row r="925" s="56" customFormat="1" customHeight="1"/>
    <row r="926" s="56" customFormat="1" customHeight="1"/>
    <row r="927" s="56" customFormat="1" customHeight="1"/>
    <row r="928" s="56" customFormat="1" customHeight="1"/>
    <row r="929" s="56" customFormat="1" customHeight="1"/>
    <row r="930" s="56" customFormat="1" customHeight="1"/>
    <row r="931" s="56" customFormat="1" customHeight="1"/>
    <row r="932" s="56" customFormat="1" customHeight="1"/>
    <row r="933" s="56" customFormat="1" customHeight="1"/>
    <row r="934" s="56" customFormat="1" customHeight="1"/>
    <row r="935" s="56" customFormat="1" customHeight="1"/>
    <row r="936" s="56" customFormat="1" customHeight="1"/>
    <row r="937" s="56" customFormat="1" customHeight="1"/>
    <row r="938" s="56" customFormat="1" customHeight="1"/>
    <row r="939" s="56" customFormat="1" customHeight="1"/>
    <row r="940" s="56" customFormat="1" customHeight="1"/>
    <row r="941" s="56" customFormat="1" customHeight="1"/>
    <row r="942" s="56" customFormat="1" customHeight="1"/>
    <row r="943" s="56" customFormat="1" customHeight="1"/>
    <row r="944" s="56" customFormat="1" customHeight="1"/>
    <row r="945" s="56" customFormat="1" customHeight="1"/>
    <row r="946" s="56" customFormat="1" customHeight="1"/>
    <row r="947" s="56" customFormat="1" customHeight="1"/>
    <row r="948" s="56" customFormat="1" customHeight="1"/>
    <row r="949" s="56" customFormat="1" customHeight="1"/>
    <row r="950" s="56" customFormat="1" customHeight="1"/>
    <row r="951" s="56" customFormat="1" customHeight="1"/>
    <row r="952" s="56" customFormat="1" customHeight="1"/>
    <row r="953" s="56" customFormat="1" customHeight="1"/>
    <row r="954" s="56" customFormat="1" customHeight="1"/>
    <row r="955" s="56" customFormat="1" customHeight="1"/>
    <row r="956" s="56" customFormat="1" customHeight="1"/>
    <row r="957" s="56" customFormat="1" customHeight="1"/>
    <row r="958" s="56" customFormat="1" customHeight="1"/>
    <row r="959" s="56" customFormat="1" customHeight="1"/>
    <row r="960" s="56" customFormat="1" customHeight="1"/>
    <row r="961" s="56" customFormat="1" customHeight="1"/>
    <row r="962" s="56" customFormat="1" customHeight="1"/>
    <row r="963" s="56" customFormat="1" customHeight="1"/>
    <row r="964" s="56" customFormat="1" customHeight="1"/>
    <row r="965" s="56" customFormat="1" customHeight="1"/>
    <row r="966" s="56" customFormat="1" customHeight="1"/>
    <row r="967" s="56" customFormat="1" customHeight="1"/>
    <row r="968" s="56" customFormat="1" customHeight="1"/>
    <row r="969" s="56" customFormat="1" customHeight="1"/>
    <row r="970" s="56" customFormat="1" customHeight="1"/>
    <row r="971" s="56" customFormat="1" customHeight="1"/>
    <row r="972" s="56" customFormat="1" customHeight="1"/>
    <row r="973" s="56" customFormat="1" customHeight="1"/>
    <row r="974" s="56" customFormat="1" customHeight="1"/>
    <row r="975" s="56" customFormat="1" customHeight="1"/>
    <row r="976" s="56" customFormat="1" customHeight="1"/>
    <row r="977" s="56" customFormat="1" customHeight="1"/>
    <row r="978" s="56" customFormat="1" customHeight="1"/>
    <row r="979" s="56" customFormat="1" customHeight="1"/>
    <row r="980" s="56" customFormat="1" customHeight="1"/>
    <row r="981" s="56" customFormat="1" customHeight="1"/>
    <row r="982" s="56" customFormat="1" customHeight="1"/>
    <row r="983" s="56" customFormat="1" customHeight="1"/>
    <row r="984" s="56" customFormat="1" customHeight="1"/>
    <row r="985" s="56" customFormat="1" customHeight="1"/>
    <row r="986" s="56" customFormat="1" customHeight="1"/>
    <row r="987" s="56" customFormat="1" customHeight="1"/>
    <row r="988" s="56" customFormat="1" customHeight="1"/>
    <row r="989" s="56" customFormat="1" customHeight="1"/>
    <row r="990" s="56" customFormat="1" customHeight="1"/>
    <row r="991" s="56" customFormat="1" customHeight="1"/>
    <row r="992" s="56" customFormat="1" customHeight="1"/>
    <row r="993" s="56" customFormat="1" customHeight="1"/>
    <row r="994" s="56" customFormat="1" customHeight="1"/>
    <row r="995" s="56" customFormat="1" customHeight="1"/>
    <row r="996" s="56" customFormat="1" customHeight="1"/>
    <row r="997" s="56" customFormat="1" customHeight="1"/>
    <row r="998" s="56" customFormat="1" customHeight="1"/>
    <row r="999" s="56" customFormat="1" customHeight="1"/>
    <row r="1000" s="56" customFormat="1" customHeight="1"/>
    <row r="1001" s="56" customFormat="1" customHeight="1"/>
    <row r="1002" s="56" customFormat="1" customHeight="1"/>
    <row r="1003" s="56" customFormat="1" customHeight="1"/>
    <row r="1004" s="56" customFormat="1" customHeight="1"/>
    <row r="1005" s="56" customFormat="1" customHeight="1"/>
    <row r="1006" s="56" customFormat="1" customHeight="1"/>
    <row r="1007" s="56" customFormat="1" customHeight="1"/>
    <row r="1008" s="56" customFormat="1" customHeight="1"/>
    <row r="1009" s="56" customFormat="1" customHeight="1"/>
    <row r="1010" s="56" customFormat="1" customHeight="1"/>
    <row r="1011" s="56" customFormat="1" customHeight="1"/>
    <row r="1012" s="56" customFormat="1" customHeight="1"/>
    <row r="1013" s="56" customFormat="1" customHeight="1"/>
    <row r="1014" s="56" customFormat="1" customHeight="1"/>
    <row r="1015" s="56" customFormat="1" customHeight="1"/>
    <row r="1016" s="56" customFormat="1" customHeight="1"/>
    <row r="1017" s="56" customFormat="1" customHeight="1"/>
    <row r="1018" s="56" customFormat="1" customHeight="1"/>
    <row r="1019" s="56" customFormat="1" customHeight="1"/>
    <row r="1020" s="56" customFormat="1" customHeight="1"/>
    <row r="1021" s="56" customFormat="1" customHeight="1"/>
    <row r="1022" s="56" customFormat="1" customHeight="1"/>
    <row r="1023" s="56" customFormat="1" customHeight="1"/>
    <row r="1024" s="56" customFormat="1" customHeight="1"/>
    <row r="1025" s="56" customFormat="1" customHeight="1"/>
    <row r="1026" s="56" customFormat="1" customHeight="1"/>
    <row r="1027" s="56" customFormat="1" customHeight="1"/>
    <row r="1028" s="56" customFormat="1" customHeight="1"/>
    <row r="1029" s="56" customFormat="1" customHeight="1"/>
    <row r="1030" s="56" customFormat="1" customHeight="1"/>
    <row r="1031" s="56" customFormat="1" customHeight="1"/>
    <row r="1032" s="56" customFormat="1" customHeight="1"/>
    <row r="1033" s="56" customFormat="1" customHeight="1"/>
    <row r="1034" s="56" customFormat="1" customHeight="1"/>
    <row r="1035" s="56" customFormat="1" customHeight="1"/>
    <row r="1036" s="56" customFormat="1" customHeight="1"/>
    <row r="1037" s="56" customFormat="1" customHeight="1"/>
    <row r="1038" s="56" customFormat="1" customHeight="1"/>
    <row r="1039" s="56" customFormat="1" customHeight="1"/>
    <row r="1040" s="56" customFormat="1" customHeight="1"/>
    <row r="1041" s="56" customFormat="1" customHeight="1"/>
    <row r="1042" s="56" customFormat="1" customHeight="1"/>
    <row r="1043" s="56" customFormat="1" customHeight="1"/>
    <row r="1044" s="56" customFormat="1" customHeight="1"/>
    <row r="1045" s="56" customFormat="1" customHeight="1"/>
    <row r="1046" s="56" customFormat="1" customHeight="1"/>
    <row r="1047" s="56" customFormat="1" customHeight="1"/>
    <row r="1048" s="56" customFormat="1" customHeight="1"/>
    <row r="1049" s="56" customFormat="1" customHeight="1"/>
    <row r="1050" s="56" customFormat="1" customHeight="1"/>
    <row r="1051" s="56" customFormat="1" customHeight="1"/>
    <row r="1052" s="56" customFormat="1" customHeight="1"/>
    <row r="1053" s="56" customFormat="1" customHeight="1"/>
    <row r="1054" s="56" customFormat="1" customHeight="1"/>
    <row r="1055" s="56" customFormat="1" customHeight="1"/>
    <row r="1056" s="56" customFormat="1" customHeight="1"/>
    <row r="1057" s="56" customFormat="1" customHeight="1"/>
    <row r="1058" s="56" customFormat="1" customHeight="1"/>
    <row r="1059" s="56" customFormat="1" customHeight="1"/>
    <row r="1060" s="56" customFormat="1" customHeight="1"/>
    <row r="1061" s="56" customFormat="1" customHeight="1"/>
    <row r="1062" s="56" customFormat="1" customHeight="1"/>
    <row r="1063" s="56" customFormat="1" customHeight="1"/>
    <row r="1064" s="56" customFormat="1" customHeight="1"/>
    <row r="1065" s="56" customFormat="1" customHeight="1"/>
    <row r="1066" s="56" customFormat="1" customHeight="1"/>
    <row r="1067" s="56" customFormat="1" customHeight="1"/>
    <row r="1068" s="56" customFormat="1" customHeight="1"/>
    <row r="1069" s="56" customFormat="1" customHeight="1"/>
    <row r="1070" s="56" customFormat="1" customHeight="1"/>
    <row r="1071" s="56" customFormat="1" customHeight="1"/>
    <row r="1072" s="56" customFormat="1" customHeight="1"/>
    <row r="1073" s="56" customFormat="1" customHeight="1"/>
    <row r="1074" s="56" customFormat="1" customHeight="1"/>
    <row r="1075" s="56" customFormat="1" customHeight="1"/>
    <row r="1076" s="56" customFormat="1" customHeight="1"/>
    <row r="1077" s="56" customFormat="1" customHeight="1"/>
    <row r="1078" s="56" customFormat="1" customHeight="1"/>
    <row r="1079" s="56" customFormat="1" customHeight="1"/>
    <row r="1080" s="56" customFormat="1" customHeight="1"/>
    <row r="1081" s="56" customFormat="1" customHeight="1"/>
    <row r="1082" s="56" customFormat="1" customHeight="1"/>
    <row r="1083" s="56" customFormat="1" customHeight="1"/>
    <row r="1084" s="56" customFormat="1" customHeight="1"/>
    <row r="1085" s="56" customFormat="1" customHeight="1"/>
    <row r="1086" s="56" customFormat="1" customHeight="1"/>
    <row r="1087" s="56" customFormat="1" customHeight="1"/>
    <row r="1088" s="56" customFormat="1" customHeight="1"/>
    <row r="1089" s="56" customFormat="1" customHeight="1"/>
    <row r="1090" s="56" customFormat="1" customHeight="1"/>
    <row r="1091" s="56" customFormat="1" customHeight="1"/>
    <row r="1092" s="56" customFormat="1" customHeight="1"/>
    <row r="1093" s="56" customFormat="1" customHeight="1"/>
    <row r="1094" s="56" customFormat="1" customHeight="1"/>
    <row r="1095" s="56" customFormat="1" customHeight="1"/>
    <row r="1096" s="56" customFormat="1" customHeight="1"/>
    <row r="1097" s="56" customFormat="1" customHeight="1"/>
    <row r="1098" s="56" customFormat="1" customHeight="1"/>
    <row r="1099" s="56" customFormat="1" customHeight="1"/>
    <row r="1100" s="56" customFormat="1" customHeight="1"/>
    <row r="1101" s="56" customFormat="1" customHeight="1"/>
    <row r="1102" s="56" customFormat="1" customHeight="1"/>
    <row r="1103" s="56" customFormat="1" customHeight="1"/>
    <row r="1104" s="56" customFormat="1" customHeight="1"/>
    <row r="1105" s="56" customFormat="1" customHeight="1"/>
    <row r="1106" s="56" customFormat="1" customHeight="1"/>
    <row r="1107" s="56" customFormat="1" customHeight="1"/>
    <row r="1108" s="56" customFormat="1" customHeight="1"/>
    <row r="1109" s="56" customFormat="1" customHeight="1"/>
    <row r="1110" s="56" customFormat="1" customHeight="1"/>
    <row r="1111" s="56" customFormat="1" customHeight="1"/>
    <row r="1112" s="56" customFormat="1" customHeight="1"/>
    <row r="1113" s="56" customFormat="1" customHeight="1"/>
    <row r="1114" s="56" customFormat="1" customHeight="1"/>
    <row r="1115" s="56" customFormat="1" customHeight="1"/>
    <row r="1116" s="56" customFormat="1" customHeight="1"/>
    <row r="1117" s="56" customFormat="1" customHeight="1"/>
    <row r="1118" s="56" customFormat="1" customHeight="1"/>
    <row r="1119" s="56" customFormat="1" customHeight="1"/>
    <row r="1120" s="56" customFormat="1" customHeight="1"/>
    <row r="1121" s="56" customFormat="1" customHeight="1"/>
    <row r="1122" s="56" customFormat="1" customHeight="1"/>
    <row r="1123" s="56" customFormat="1" customHeight="1"/>
    <row r="1124" s="56" customFormat="1" customHeight="1"/>
    <row r="1125" s="56" customFormat="1" customHeight="1"/>
    <row r="1126" s="56" customFormat="1" customHeight="1"/>
    <row r="1127" s="56" customFormat="1" customHeight="1"/>
    <row r="1128" s="56" customFormat="1" customHeight="1"/>
    <row r="1129" s="56" customFormat="1" customHeight="1"/>
    <row r="1130" s="56" customFormat="1" customHeight="1"/>
    <row r="1131" s="56" customFormat="1" customHeight="1"/>
    <row r="1132" s="56" customFormat="1" customHeight="1"/>
    <row r="1133" s="56" customFormat="1" customHeight="1"/>
    <row r="1134" s="56" customFormat="1" customHeight="1"/>
    <row r="1135" s="56" customFormat="1" customHeight="1"/>
    <row r="1136" s="56" customFormat="1" customHeight="1"/>
    <row r="1137" s="56" customFormat="1" customHeight="1"/>
    <row r="1138" s="56" customFormat="1" customHeight="1"/>
    <row r="1139" s="56" customFormat="1" customHeight="1"/>
    <row r="1140" s="56" customFormat="1" customHeight="1"/>
    <row r="1141" s="56" customFormat="1" customHeight="1"/>
    <row r="1142" s="56" customFormat="1" customHeight="1"/>
    <row r="1143" s="56" customFormat="1" customHeight="1"/>
    <row r="1144" s="56" customFormat="1" customHeight="1"/>
    <row r="1145" s="56" customFormat="1" customHeight="1"/>
    <row r="1146" s="56" customFormat="1" customHeight="1"/>
    <row r="1147" s="56" customFormat="1" customHeight="1"/>
    <row r="1148" s="56" customFormat="1" customHeight="1"/>
    <row r="1149" s="56" customFormat="1" customHeight="1"/>
    <row r="1150" s="56" customFormat="1" customHeight="1"/>
    <row r="1151" s="56" customFormat="1" customHeight="1"/>
    <row r="1152" s="56" customFormat="1" customHeight="1"/>
    <row r="1153" s="56" customFormat="1" customHeight="1"/>
    <row r="1154" s="56" customFormat="1" customHeight="1"/>
    <row r="1155" s="56" customFormat="1" customHeight="1"/>
    <row r="1156" s="56" customFormat="1" customHeight="1"/>
    <row r="1157" s="56" customFormat="1" customHeight="1"/>
    <row r="1158" s="56" customFormat="1" customHeight="1"/>
    <row r="1159" s="56" customFormat="1" customHeight="1"/>
    <row r="1160" s="56" customFormat="1" customHeight="1"/>
    <row r="1161" s="56" customFormat="1" customHeight="1"/>
    <row r="1162" s="56" customFormat="1" customHeight="1"/>
    <row r="1163" s="56" customFormat="1" customHeight="1"/>
    <row r="1164" s="56" customFormat="1" customHeight="1"/>
    <row r="1165" s="56" customFormat="1" customHeight="1"/>
    <row r="1166" s="56" customFormat="1" customHeight="1"/>
    <row r="1167" s="56" customFormat="1" customHeight="1"/>
    <row r="1168" s="56" customFormat="1" customHeight="1"/>
    <row r="1169" s="56" customFormat="1" customHeight="1"/>
    <row r="1170" s="56" customFormat="1" customHeight="1"/>
    <row r="1171" s="56" customFormat="1" customHeight="1"/>
    <row r="1172" s="56" customFormat="1" customHeight="1"/>
    <row r="1173" s="56" customFormat="1" customHeight="1"/>
    <row r="1174" s="56" customFormat="1" customHeight="1"/>
    <row r="1175" s="56" customFormat="1" customHeight="1"/>
    <row r="1176" s="56" customFormat="1" customHeight="1"/>
    <row r="1177" s="56" customFormat="1" customHeight="1"/>
    <row r="1178" s="56" customFormat="1" customHeight="1"/>
    <row r="1179" s="56" customFormat="1" customHeight="1"/>
    <row r="1180" s="56" customFormat="1" customHeight="1"/>
    <row r="1181" s="56" customFormat="1" customHeight="1"/>
    <row r="1182" s="56" customFormat="1" customHeight="1"/>
    <row r="1183" s="56" customFormat="1" customHeight="1"/>
    <row r="1184" s="56" customFormat="1" customHeight="1"/>
    <row r="1185" s="56" customFormat="1" customHeight="1"/>
    <row r="1186" s="56" customFormat="1" customHeight="1"/>
    <row r="1187" s="56" customFormat="1" customHeight="1"/>
    <row r="1188" s="56" customFormat="1" customHeight="1"/>
    <row r="1189" s="56" customFormat="1" customHeight="1"/>
    <row r="1190" s="56" customFormat="1" customHeight="1"/>
    <row r="1191" s="56" customFormat="1" customHeight="1"/>
    <row r="1192" s="56" customFormat="1" customHeight="1"/>
    <row r="1193" s="56" customFormat="1" customHeight="1"/>
    <row r="1194" s="56" customFormat="1" customHeight="1"/>
    <row r="1195" s="56" customFormat="1" customHeight="1"/>
    <row r="1196" s="56" customFormat="1" customHeight="1"/>
    <row r="1197" s="56" customFormat="1" customHeight="1"/>
    <row r="1198" s="56" customFormat="1" customHeight="1"/>
    <row r="1199" s="56" customFormat="1" customHeight="1"/>
    <row r="1200" s="56" customFormat="1" customHeight="1"/>
    <row r="1201" s="56" customFormat="1" customHeight="1"/>
    <row r="1202" s="56" customFormat="1" customHeight="1"/>
    <row r="1203" s="56" customFormat="1" customHeight="1"/>
    <row r="1204" s="56" customFormat="1" customHeight="1"/>
    <row r="1205" s="56" customFormat="1" customHeight="1"/>
    <row r="1206" s="56" customFormat="1" customHeight="1"/>
    <row r="1207" s="56" customFormat="1" customHeight="1"/>
    <row r="1208" s="56" customFormat="1" customHeight="1"/>
    <row r="1209" s="56" customFormat="1" customHeight="1"/>
    <row r="1210" s="56" customFormat="1" customHeight="1"/>
    <row r="1211" s="56" customFormat="1" customHeight="1"/>
    <row r="1212" s="56" customFormat="1" customHeight="1"/>
    <row r="1213" s="56" customFormat="1" customHeight="1"/>
    <row r="1214" s="56" customFormat="1" customHeight="1"/>
    <row r="1215" s="56" customFormat="1" customHeight="1"/>
    <row r="1216" s="56" customFormat="1" customHeight="1"/>
    <row r="1217" s="56" customFormat="1" customHeight="1"/>
    <row r="1218" s="56" customFormat="1" customHeight="1"/>
    <row r="1219" s="56" customFormat="1" customHeight="1"/>
    <row r="1220" s="56" customFormat="1" customHeight="1"/>
    <row r="1221" s="56" customFormat="1" customHeight="1"/>
    <row r="1222" s="56" customFormat="1" customHeight="1"/>
    <row r="1223" s="56" customFormat="1" customHeight="1"/>
    <row r="1224" s="56" customFormat="1" customHeight="1"/>
    <row r="1225" s="56" customFormat="1" customHeight="1"/>
    <row r="1226" s="56" customFormat="1" customHeight="1"/>
    <row r="1227" s="56" customFormat="1" customHeight="1"/>
    <row r="1228" s="56" customFormat="1" customHeight="1"/>
    <row r="1229" s="56" customFormat="1" customHeight="1"/>
    <row r="1230" s="56" customFormat="1" customHeight="1"/>
    <row r="1231" s="56" customFormat="1" customHeight="1"/>
    <row r="1232" s="56" customFormat="1" customHeight="1"/>
    <row r="1233" s="56" customFormat="1" customHeight="1"/>
    <row r="1234" s="56" customFormat="1" customHeight="1"/>
    <row r="1235" s="56" customFormat="1" customHeight="1"/>
    <row r="1236" s="56" customFormat="1" customHeight="1"/>
    <row r="1237" s="56" customFormat="1" customHeight="1"/>
    <row r="1238" s="56" customFormat="1" customHeight="1"/>
    <row r="1239" s="56" customFormat="1" customHeight="1"/>
    <row r="1240" s="56" customFormat="1" customHeight="1"/>
    <row r="1241" s="56" customFormat="1" customHeight="1"/>
    <row r="1242" s="56" customFormat="1" customHeight="1"/>
    <row r="1243" s="56" customFormat="1" customHeight="1"/>
    <row r="1244" s="56" customFormat="1" customHeight="1"/>
    <row r="1245" s="56" customFormat="1" customHeight="1"/>
    <row r="1246" s="56" customFormat="1" customHeight="1"/>
    <row r="1247" s="56" customFormat="1" customHeight="1"/>
    <row r="1248" s="56" customFormat="1" customHeight="1"/>
    <row r="1249" s="56" customFormat="1" customHeight="1"/>
    <row r="1250" s="56" customFormat="1" customHeight="1"/>
    <row r="1251" s="56" customFormat="1" customHeight="1"/>
    <row r="1252" s="56" customFormat="1" customHeight="1"/>
    <row r="1253" s="56" customFormat="1" customHeight="1"/>
    <row r="1254" s="56" customFormat="1" customHeight="1"/>
    <row r="1255" s="56" customFormat="1" customHeight="1"/>
    <row r="1256" s="56" customFormat="1" customHeight="1"/>
    <row r="1257" s="56" customFormat="1" customHeight="1"/>
    <row r="1258" s="56" customFormat="1" customHeight="1"/>
    <row r="1259" s="56" customFormat="1" customHeight="1"/>
    <row r="1260" s="56" customFormat="1" customHeight="1"/>
    <row r="1261" s="56" customFormat="1" customHeight="1"/>
    <row r="1262" s="56" customFormat="1" customHeight="1"/>
    <row r="1263" s="56" customFormat="1" customHeight="1"/>
    <row r="1264" s="56" customFormat="1" customHeight="1"/>
    <row r="1265" s="56" customFormat="1" customHeight="1"/>
    <row r="1266" s="56" customFormat="1" customHeight="1"/>
    <row r="1267" s="56" customFormat="1" customHeight="1"/>
    <row r="1268" s="56" customFormat="1" customHeight="1"/>
    <row r="1269" s="56" customFormat="1" customHeight="1"/>
    <row r="1270" s="56" customFormat="1" customHeight="1"/>
    <row r="1271" s="56" customFormat="1" customHeight="1"/>
    <row r="1272" s="56" customFormat="1" customHeight="1"/>
    <row r="1273" s="56" customFormat="1" customHeight="1"/>
    <row r="1274" s="56" customFormat="1" customHeight="1"/>
    <row r="1275" s="56" customFormat="1" customHeight="1"/>
    <row r="1276" s="56" customFormat="1" customHeight="1"/>
    <row r="1277" s="56" customFormat="1" customHeight="1"/>
    <row r="1278" s="56" customFormat="1" customHeight="1"/>
    <row r="1279" s="56" customFormat="1" customHeight="1"/>
    <row r="1280" s="56" customFormat="1" customHeight="1"/>
    <row r="1281" s="56" customFormat="1" customHeight="1"/>
    <row r="1282" s="56" customFormat="1" customHeight="1"/>
    <row r="1283" s="56" customFormat="1" customHeight="1"/>
    <row r="1284" s="56" customFormat="1" customHeight="1"/>
    <row r="1285" s="56" customFormat="1" customHeight="1"/>
    <row r="1286" s="56" customFormat="1" customHeight="1"/>
    <row r="1287" s="56" customFormat="1" customHeight="1"/>
    <row r="1288" s="56" customFormat="1" customHeight="1"/>
    <row r="1289" s="56" customFormat="1" customHeight="1"/>
    <row r="1290" s="56" customFormat="1" customHeight="1"/>
    <row r="1291" s="56" customFormat="1" customHeight="1"/>
    <row r="1292" s="56" customFormat="1" customHeight="1"/>
    <row r="1293" s="56" customFormat="1" customHeight="1"/>
    <row r="1294" s="56" customFormat="1" customHeight="1"/>
    <row r="1295" s="56" customFormat="1" customHeight="1"/>
    <row r="1296" s="56" customFormat="1" customHeight="1"/>
    <row r="1297" s="56" customFormat="1" customHeight="1"/>
    <row r="1298" s="56" customFormat="1" customHeight="1"/>
    <row r="1299" s="56" customFormat="1" customHeight="1"/>
    <row r="1300" s="56" customFormat="1" customHeight="1"/>
    <row r="1301" s="56" customFormat="1" customHeight="1"/>
    <row r="1302" s="56" customFormat="1" customHeight="1"/>
    <row r="1303" s="56" customFormat="1" customHeight="1"/>
    <row r="1304" s="56" customFormat="1" customHeight="1"/>
    <row r="1305" s="56" customFormat="1" customHeight="1"/>
    <row r="1306" s="56" customFormat="1" customHeight="1"/>
    <row r="1307" s="56" customFormat="1" customHeight="1"/>
    <row r="1308" s="56" customFormat="1" customHeight="1"/>
    <row r="1309" s="56" customFormat="1" customHeight="1"/>
    <row r="1310" s="56" customFormat="1" customHeight="1"/>
    <row r="1311" s="56" customFormat="1" customHeight="1"/>
    <row r="1312" s="56" customFormat="1" customHeight="1"/>
    <row r="1313" s="56" customFormat="1" customHeight="1"/>
    <row r="1314" s="56" customFormat="1" customHeight="1"/>
    <row r="1315" s="56" customFormat="1" customHeight="1"/>
    <row r="1316" s="56" customFormat="1" customHeight="1"/>
    <row r="1317" s="56" customFormat="1" customHeight="1"/>
    <row r="1318" s="56" customFormat="1" customHeight="1"/>
    <row r="1319" s="56" customFormat="1" customHeight="1"/>
    <row r="1320" s="56" customFormat="1" customHeight="1"/>
    <row r="1321" s="56" customFormat="1" customHeight="1"/>
    <row r="1322" s="56" customFormat="1" customHeight="1"/>
    <row r="1323" s="56" customFormat="1" customHeight="1"/>
    <row r="1324" s="56" customFormat="1" customHeight="1"/>
    <row r="1325" s="56" customFormat="1" customHeight="1"/>
    <row r="1326" s="56" customFormat="1" customHeight="1"/>
    <row r="1327" s="56" customFormat="1" customHeight="1"/>
    <row r="1328" s="56" customFormat="1" customHeight="1"/>
    <row r="1329" s="56" customFormat="1" customHeight="1"/>
    <row r="1330" s="56" customFormat="1" customHeight="1"/>
    <row r="1331" s="56" customFormat="1" customHeight="1"/>
    <row r="1332" s="56" customFormat="1" customHeight="1"/>
    <row r="1333" s="56" customFormat="1" customHeight="1"/>
    <row r="1334" s="56" customFormat="1" customHeight="1"/>
    <row r="1335" s="56" customFormat="1" customHeight="1"/>
    <row r="1336" s="56" customFormat="1" customHeight="1"/>
    <row r="1337" s="56" customFormat="1" customHeight="1"/>
    <row r="1338" s="56" customFormat="1" customHeight="1"/>
    <row r="1339" s="56" customFormat="1" customHeight="1"/>
    <row r="1340" s="56" customFormat="1" customHeight="1"/>
    <row r="1341" s="56" customFormat="1" customHeight="1"/>
    <row r="1342" s="56" customFormat="1" customHeight="1"/>
    <row r="1343" s="56" customFormat="1" customHeight="1"/>
    <row r="1344" s="56" customFormat="1" customHeight="1"/>
    <row r="1345" s="56" customFormat="1" customHeight="1"/>
    <row r="1346" s="56" customFormat="1" customHeight="1"/>
    <row r="1347" s="56" customFormat="1" customHeight="1"/>
    <row r="1348" s="56" customFormat="1" customHeight="1"/>
    <row r="1349" s="56" customFormat="1" customHeight="1"/>
    <row r="1350" s="56" customFormat="1" customHeight="1"/>
    <row r="1351" s="56" customFormat="1" customHeight="1"/>
    <row r="1352" s="56" customFormat="1" customHeight="1"/>
    <row r="1353" s="56" customFormat="1" customHeight="1"/>
    <row r="1354" s="56" customFormat="1" customHeight="1"/>
    <row r="1355" s="56" customFormat="1" customHeight="1"/>
    <row r="1356" s="56" customFormat="1" customHeight="1"/>
    <row r="1357" s="56" customFormat="1" customHeight="1"/>
    <row r="1358" s="56" customFormat="1" customHeight="1"/>
    <row r="1359" s="56" customFormat="1" customHeight="1"/>
    <row r="1360" s="56" customFormat="1" customHeight="1"/>
    <row r="1361" s="56" customFormat="1" customHeight="1"/>
    <row r="1362" s="56" customFormat="1" customHeight="1"/>
    <row r="1363" s="56" customFormat="1" customHeight="1"/>
    <row r="1364" s="56" customFormat="1" customHeight="1"/>
    <row r="1365" s="56" customFormat="1" customHeight="1"/>
    <row r="1366" s="56" customFormat="1" customHeight="1"/>
    <row r="1367" s="56" customFormat="1" customHeight="1"/>
    <row r="1368" s="56" customFormat="1" customHeight="1"/>
    <row r="1369" s="56" customFormat="1" customHeight="1"/>
    <row r="1370" s="56" customFormat="1" customHeight="1"/>
    <row r="1371" s="56" customFormat="1" customHeight="1"/>
    <row r="1372" s="56" customFormat="1" customHeight="1"/>
    <row r="1373" s="56" customFormat="1" customHeight="1"/>
    <row r="1374" s="56" customFormat="1" customHeight="1"/>
    <row r="1375" s="56" customFormat="1" customHeight="1"/>
    <row r="1376" s="56" customFormat="1" customHeight="1"/>
    <row r="1377" s="56" customFormat="1" customHeight="1"/>
    <row r="1378" s="56" customFormat="1" customHeight="1"/>
    <row r="1379" s="56" customFormat="1" customHeight="1"/>
    <row r="1380" s="56" customFormat="1" customHeight="1"/>
    <row r="1381" s="56" customFormat="1" customHeight="1"/>
    <row r="1382" s="56" customFormat="1" customHeight="1"/>
    <row r="1383" s="56" customFormat="1" customHeight="1"/>
    <row r="1384" s="56" customFormat="1" customHeight="1"/>
    <row r="1385" s="56" customFormat="1" customHeight="1"/>
    <row r="1386" s="56" customFormat="1" customHeight="1"/>
    <row r="1387" s="56" customFormat="1" customHeight="1"/>
    <row r="1388" s="56" customFormat="1" customHeight="1"/>
    <row r="1389" s="56" customFormat="1" customHeight="1"/>
    <row r="1390" s="56" customFormat="1" customHeight="1"/>
    <row r="1391" s="56" customFormat="1" customHeight="1"/>
    <row r="1392" s="56" customFormat="1" customHeight="1"/>
    <row r="1393" s="56" customFormat="1" customHeight="1"/>
    <row r="1394" s="56" customFormat="1" customHeight="1"/>
    <row r="1395" s="56" customFormat="1" customHeight="1"/>
    <row r="1396" s="56" customFormat="1" customHeight="1"/>
    <row r="1397" s="56" customFormat="1" customHeight="1"/>
    <row r="1398" s="56" customFormat="1" customHeight="1"/>
    <row r="1399" s="56" customFormat="1" customHeight="1"/>
    <row r="1400" s="56" customFormat="1" customHeight="1"/>
    <row r="1401" s="56" customFormat="1" customHeight="1"/>
    <row r="1402" s="56" customFormat="1" customHeight="1"/>
    <row r="1403" s="56" customFormat="1" customHeight="1"/>
    <row r="1404" s="56" customFormat="1" customHeight="1"/>
    <row r="1405" s="56" customFormat="1" customHeight="1"/>
    <row r="1406" s="56" customFormat="1" customHeight="1"/>
    <row r="1407" s="56" customFormat="1" customHeight="1"/>
    <row r="1408" s="56" customFormat="1" customHeight="1"/>
    <row r="1409" s="56" customFormat="1" customHeight="1"/>
    <row r="1410" s="56" customFormat="1" customHeight="1"/>
    <row r="1411" s="56" customFormat="1" customHeight="1"/>
    <row r="1412" s="56" customFormat="1" customHeight="1"/>
    <row r="1413" s="56" customFormat="1" customHeight="1"/>
    <row r="1414" s="56" customFormat="1" customHeight="1"/>
    <row r="1415" s="56" customFormat="1" customHeight="1"/>
    <row r="1416" s="56" customFormat="1" customHeight="1"/>
    <row r="1417" s="56" customFormat="1" customHeight="1"/>
    <row r="1418" s="56" customFormat="1" customHeight="1"/>
    <row r="1419" s="56" customFormat="1" customHeight="1"/>
    <row r="1420" s="56" customFormat="1" customHeight="1"/>
    <row r="1421" s="56" customFormat="1" customHeight="1"/>
    <row r="1422" s="56" customFormat="1" customHeight="1"/>
    <row r="1423" s="56" customFormat="1" customHeight="1"/>
    <row r="1424" s="56" customFormat="1" customHeight="1"/>
    <row r="1425" s="56" customFormat="1" customHeight="1"/>
    <row r="1426" s="56" customFormat="1" customHeight="1"/>
    <row r="1427" s="56" customFormat="1" customHeight="1"/>
    <row r="1428" s="56" customFormat="1" customHeight="1"/>
    <row r="1429" s="56" customFormat="1" customHeight="1"/>
    <row r="1430" s="56" customFormat="1" customHeight="1"/>
    <row r="1431" s="56" customFormat="1" customHeight="1"/>
    <row r="1432" s="56" customFormat="1" customHeight="1"/>
    <row r="1433" s="56" customFormat="1" customHeight="1"/>
    <row r="1434" s="56" customFormat="1" customHeight="1"/>
    <row r="1435" s="56" customFormat="1" customHeight="1"/>
    <row r="1436" s="56" customFormat="1" customHeight="1"/>
    <row r="1437" s="56" customFormat="1" customHeight="1"/>
    <row r="1438" s="56" customFormat="1" customHeight="1"/>
    <row r="1439" s="56" customFormat="1" customHeight="1"/>
    <row r="1440" s="56" customFormat="1" customHeight="1"/>
    <row r="1441" s="56" customFormat="1" customHeight="1"/>
    <row r="1442" s="56" customFormat="1" customHeight="1"/>
    <row r="1443" s="56" customFormat="1" customHeight="1"/>
    <row r="1444" s="56" customFormat="1" customHeight="1"/>
    <row r="1445" s="56" customFormat="1" customHeight="1"/>
    <row r="1446" s="56" customFormat="1" customHeight="1"/>
    <row r="1447" s="56" customFormat="1" customHeight="1"/>
    <row r="1448" s="56" customFormat="1" customHeight="1"/>
    <row r="1449" s="56" customFormat="1" customHeight="1"/>
    <row r="1450" s="56" customFormat="1" customHeight="1"/>
    <row r="1451" s="56" customFormat="1" customHeight="1"/>
    <row r="1452" s="56" customFormat="1" customHeight="1"/>
    <row r="1453" s="56" customFormat="1" customHeight="1"/>
    <row r="1454" s="56" customFormat="1" customHeight="1"/>
    <row r="1455" s="56" customFormat="1" customHeight="1"/>
    <row r="1456" s="56" customFormat="1" customHeight="1"/>
    <row r="1457" s="56" customFormat="1" customHeight="1"/>
    <row r="1458" s="56" customFormat="1" customHeight="1"/>
    <row r="1459" s="56" customFormat="1" customHeight="1"/>
    <row r="1460" s="56" customFormat="1" customHeight="1"/>
    <row r="1461" s="56" customFormat="1" customHeight="1"/>
    <row r="1462" s="56" customFormat="1" customHeight="1"/>
    <row r="1463" s="56" customFormat="1" customHeight="1"/>
    <row r="1464" s="56" customFormat="1" customHeight="1"/>
    <row r="1465" s="56" customFormat="1" customHeight="1"/>
    <row r="1466" s="56" customFormat="1" customHeight="1"/>
    <row r="1467" s="56" customFormat="1" customHeight="1"/>
    <row r="1468" s="56" customFormat="1" customHeight="1"/>
    <row r="1469" s="56" customFormat="1" customHeight="1"/>
    <row r="1470" s="56" customFormat="1" customHeight="1"/>
    <row r="1471" s="56" customFormat="1" customHeight="1"/>
    <row r="1472" s="56" customFormat="1" customHeight="1"/>
    <row r="1473" s="56" customFormat="1" customHeight="1"/>
    <row r="1474" s="56" customFormat="1" customHeight="1"/>
    <row r="1475" s="56" customFormat="1" customHeight="1"/>
    <row r="1476" s="56" customFormat="1" customHeight="1"/>
    <row r="1477" s="56" customFormat="1" customHeight="1"/>
    <row r="1478" s="56" customFormat="1" customHeight="1"/>
    <row r="1479" s="56" customFormat="1" customHeight="1"/>
    <row r="1480" s="56" customFormat="1" customHeight="1"/>
    <row r="1481" s="56" customFormat="1" customHeight="1"/>
    <row r="1482" s="56" customFormat="1" customHeight="1"/>
    <row r="1483" s="56" customFormat="1" customHeight="1"/>
    <row r="1484" s="56" customFormat="1" customHeight="1"/>
    <row r="1485" s="56" customFormat="1" customHeight="1"/>
    <row r="1486" s="56" customFormat="1" customHeight="1"/>
    <row r="1487" s="56" customFormat="1" customHeight="1"/>
    <row r="1488" s="56" customFormat="1" customHeight="1"/>
    <row r="1489" s="56" customFormat="1" customHeight="1"/>
    <row r="1490" s="56" customFormat="1" customHeight="1"/>
    <row r="1491" s="56" customFormat="1" customHeight="1"/>
    <row r="1492" s="56" customFormat="1" customHeight="1"/>
    <row r="1493" s="56" customFormat="1" customHeight="1"/>
    <row r="1494" s="56" customFormat="1" customHeight="1"/>
    <row r="1495" s="56" customFormat="1" customHeight="1"/>
    <row r="1496" s="56" customFormat="1" customHeight="1"/>
    <row r="1497" s="56" customFormat="1" customHeight="1"/>
    <row r="1498" s="56" customFormat="1" customHeight="1"/>
    <row r="1499" s="56" customFormat="1" customHeight="1"/>
    <row r="1500" s="56" customFormat="1" customHeight="1"/>
    <row r="1501" s="56" customFormat="1" customHeight="1"/>
    <row r="1502" s="56" customFormat="1" customHeight="1"/>
    <row r="1503" s="56" customFormat="1" customHeight="1"/>
    <row r="1504" s="56" customFormat="1" customHeight="1"/>
    <row r="1505" s="56" customFormat="1" customHeight="1"/>
    <row r="1506" s="56" customFormat="1" customHeight="1"/>
    <row r="1507" s="56" customFormat="1" customHeight="1"/>
    <row r="1508" s="56" customFormat="1" customHeight="1"/>
    <row r="1509" s="56" customFormat="1" customHeight="1"/>
    <row r="1510" s="56" customFormat="1" customHeight="1"/>
    <row r="1511" s="56" customFormat="1" customHeight="1"/>
    <row r="1512" s="56" customFormat="1" customHeight="1"/>
    <row r="1513" s="56" customFormat="1" customHeight="1"/>
    <row r="1514" s="56" customFormat="1" customHeight="1"/>
    <row r="1515" s="56" customFormat="1" customHeight="1"/>
    <row r="1516" s="56" customFormat="1" customHeight="1"/>
    <row r="1517" s="56" customFormat="1" customHeight="1"/>
    <row r="1518" s="56" customFormat="1" customHeight="1"/>
    <row r="1519" s="56" customFormat="1" customHeight="1"/>
    <row r="1520" s="56" customFormat="1" customHeight="1"/>
    <row r="1521" s="56" customFormat="1" customHeight="1"/>
    <row r="1522" s="56" customFormat="1" customHeight="1"/>
    <row r="1523" s="56" customFormat="1" customHeight="1"/>
    <row r="1524" s="56" customFormat="1" customHeight="1"/>
    <row r="1525" s="56" customFormat="1" customHeight="1"/>
    <row r="1526" s="56" customFormat="1" customHeight="1"/>
    <row r="1527" s="56" customFormat="1" customHeight="1"/>
    <row r="1528" s="56" customFormat="1" customHeight="1"/>
    <row r="1529" s="56" customFormat="1" customHeight="1"/>
    <row r="1530" s="56" customFormat="1" customHeight="1"/>
    <row r="1531" s="56" customFormat="1" customHeight="1"/>
    <row r="1532" s="56" customFormat="1" customHeight="1"/>
    <row r="1533" s="56" customFormat="1" customHeight="1"/>
    <row r="1534" s="56" customFormat="1" customHeight="1"/>
    <row r="1535" s="56" customFormat="1" customHeight="1"/>
    <row r="1536" s="56" customFormat="1" customHeight="1"/>
    <row r="1537" s="56" customFormat="1" customHeight="1"/>
    <row r="1538" s="56" customFormat="1" customHeight="1"/>
    <row r="1539" s="56" customFormat="1" customHeight="1"/>
    <row r="1540" s="56" customFormat="1" customHeight="1"/>
    <row r="1541" s="56" customFormat="1" customHeight="1"/>
    <row r="1542" s="56" customFormat="1" customHeight="1"/>
    <row r="1543" s="56" customFormat="1" customHeight="1"/>
    <row r="1544" s="56" customFormat="1" customHeight="1"/>
    <row r="1545" s="56" customFormat="1" customHeight="1"/>
    <row r="1546" s="56" customFormat="1" customHeight="1"/>
    <row r="1547" s="56" customFormat="1" customHeight="1"/>
    <row r="1548" s="56" customFormat="1" customHeight="1"/>
    <row r="1549" s="56" customFormat="1" customHeight="1"/>
    <row r="1550" s="56" customFormat="1" customHeight="1"/>
    <row r="1551" s="56" customFormat="1" customHeight="1"/>
    <row r="1552" s="56" customFormat="1" customHeight="1"/>
    <row r="1553" s="56" customFormat="1" customHeight="1"/>
    <row r="1554" s="56" customFormat="1" customHeight="1"/>
    <row r="1555" s="56" customFormat="1" customHeight="1"/>
    <row r="1556" s="56" customFormat="1" customHeight="1"/>
    <row r="1557" s="56" customFormat="1" customHeight="1"/>
    <row r="1558" s="56" customFormat="1" customHeight="1"/>
    <row r="1559" s="56" customFormat="1" customHeight="1"/>
    <row r="1560" s="56" customFormat="1" customHeight="1"/>
    <row r="1561" s="56" customFormat="1" customHeight="1"/>
    <row r="1562" s="56" customFormat="1" customHeight="1"/>
    <row r="1563" s="56" customFormat="1" customHeight="1"/>
    <row r="1564" s="56" customFormat="1" customHeight="1"/>
    <row r="1565" s="56" customFormat="1" customHeight="1"/>
    <row r="1566" s="56" customFormat="1" customHeight="1"/>
    <row r="1567" s="56" customFormat="1" customHeight="1"/>
    <row r="1568" s="56" customFormat="1" customHeight="1"/>
    <row r="1569" s="56" customFormat="1" customHeight="1"/>
    <row r="1570" s="56" customFormat="1" customHeight="1"/>
    <row r="1571" s="56" customFormat="1" customHeight="1"/>
    <row r="1572" s="56" customFormat="1" customHeight="1"/>
    <row r="1573" s="56" customFormat="1" customHeight="1"/>
    <row r="1574" s="56" customFormat="1" customHeight="1"/>
    <row r="1575" s="56" customFormat="1" customHeight="1"/>
    <row r="1576" s="56" customFormat="1" customHeight="1"/>
    <row r="1577" s="56" customFormat="1" customHeight="1"/>
    <row r="1578" s="56" customFormat="1" customHeight="1"/>
    <row r="1579" s="56" customFormat="1" customHeight="1"/>
    <row r="1580" s="56" customFormat="1" customHeight="1"/>
    <row r="1581" s="56" customFormat="1" customHeight="1"/>
    <row r="1582" s="56" customFormat="1" customHeight="1"/>
    <row r="1583" s="56" customFormat="1" customHeight="1"/>
    <row r="1584" s="56" customFormat="1" customHeight="1"/>
    <row r="1585" s="56" customFormat="1" customHeight="1"/>
    <row r="1586" s="56" customFormat="1" customHeight="1"/>
    <row r="1587" s="56" customFormat="1" customHeight="1"/>
    <row r="1588" s="56" customFormat="1" customHeight="1"/>
    <row r="1589" s="56" customFormat="1" customHeight="1"/>
    <row r="1590" s="56" customFormat="1" customHeight="1"/>
    <row r="1591" s="56" customFormat="1" customHeight="1"/>
    <row r="1592" s="56" customFormat="1" customHeight="1"/>
    <row r="1593" s="56" customFormat="1" customHeight="1"/>
    <row r="1594" s="56" customFormat="1" customHeight="1"/>
    <row r="1595" s="56" customFormat="1" customHeight="1"/>
    <row r="1596" s="56" customFormat="1" customHeight="1"/>
    <row r="1597" s="56" customFormat="1" customHeight="1"/>
    <row r="1598" s="56" customFormat="1" customHeight="1"/>
    <row r="1599" s="56" customFormat="1" customHeight="1"/>
    <row r="1600" s="56" customFormat="1" customHeight="1"/>
    <row r="1601" s="56" customFormat="1" customHeight="1"/>
    <row r="1602" s="56" customFormat="1" customHeight="1"/>
    <row r="1603" s="56" customFormat="1" customHeight="1"/>
    <row r="1604" s="56" customFormat="1" customHeight="1"/>
    <row r="1605" s="56" customFormat="1" customHeight="1"/>
    <row r="1606" s="56" customFormat="1" customHeight="1"/>
    <row r="1607" s="56" customFormat="1" customHeight="1"/>
    <row r="1608" s="56" customFormat="1" customHeight="1"/>
    <row r="1609" s="56" customFormat="1" customHeight="1"/>
    <row r="1610" s="56" customFormat="1" customHeight="1"/>
    <row r="1611" s="56" customFormat="1" customHeight="1"/>
    <row r="1612" s="56" customFormat="1" customHeight="1"/>
    <row r="1613" s="56" customFormat="1" customHeight="1"/>
    <row r="1614" s="56" customFormat="1" customHeight="1"/>
    <row r="1615" s="56" customFormat="1" customHeight="1"/>
    <row r="1616" s="56" customFormat="1" customHeight="1"/>
    <row r="1617" s="56" customFormat="1" customHeight="1"/>
    <row r="1618" s="56" customFormat="1" customHeight="1"/>
    <row r="1619" s="56" customFormat="1" customHeight="1"/>
    <row r="1620" s="56" customFormat="1" customHeight="1"/>
    <row r="1621" s="56" customFormat="1" customHeight="1"/>
    <row r="1622" s="56" customFormat="1" customHeight="1"/>
    <row r="1623" s="56" customFormat="1" customHeight="1"/>
    <row r="1624" s="56" customFormat="1" customHeight="1"/>
    <row r="1625" s="56" customFormat="1" customHeight="1"/>
    <row r="1626" s="56" customFormat="1" customHeight="1"/>
    <row r="1627" s="56" customFormat="1" customHeight="1"/>
    <row r="1628" s="56" customFormat="1" customHeight="1"/>
    <row r="1629" s="56" customFormat="1" customHeight="1"/>
    <row r="1630" s="56" customFormat="1" customHeight="1"/>
    <row r="1631" s="56" customFormat="1" customHeight="1"/>
    <row r="1632" s="56" customFormat="1" customHeight="1"/>
    <row r="1633" s="56" customFormat="1" customHeight="1"/>
    <row r="1634" s="56" customFormat="1" customHeight="1"/>
    <row r="1635" s="56" customFormat="1" customHeight="1"/>
    <row r="1636" s="56" customFormat="1" customHeight="1"/>
    <row r="1637" s="56" customFormat="1" customHeight="1"/>
    <row r="1638" s="56" customFormat="1" customHeight="1"/>
    <row r="1639" s="56" customFormat="1" customHeight="1"/>
    <row r="1640" s="56" customFormat="1" customHeight="1"/>
    <row r="1641" s="56" customFormat="1" customHeight="1"/>
    <row r="1642" s="56" customFormat="1" customHeight="1"/>
    <row r="1643" s="56" customFormat="1" customHeight="1"/>
    <row r="1644" s="56" customFormat="1" customHeight="1"/>
    <row r="1645" s="56" customFormat="1" customHeight="1"/>
    <row r="1646" s="56" customFormat="1" customHeight="1"/>
    <row r="1647" s="56" customFormat="1" customHeight="1"/>
    <row r="1648" s="56" customFormat="1" customHeight="1"/>
    <row r="1649" s="56" customFormat="1" customHeight="1"/>
    <row r="1650" s="56" customFormat="1" customHeight="1"/>
    <row r="1651" s="56" customFormat="1" customHeight="1"/>
    <row r="1652" s="56" customFormat="1" customHeight="1"/>
    <row r="1653" s="56" customFormat="1" customHeight="1"/>
    <row r="1654" s="56" customFormat="1" customHeight="1"/>
    <row r="1655" s="56" customFormat="1" customHeight="1"/>
    <row r="1656" s="56" customFormat="1" customHeight="1"/>
    <row r="1657" s="56" customFormat="1" customHeight="1"/>
    <row r="1658" s="56" customFormat="1" customHeight="1"/>
    <row r="1659" s="56" customFormat="1" customHeight="1"/>
    <row r="1660" s="56" customFormat="1" customHeight="1"/>
    <row r="1661" s="56" customFormat="1" customHeight="1"/>
    <row r="1662" s="56" customFormat="1" customHeight="1"/>
    <row r="1663" s="56" customFormat="1" customHeight="1"/>
    <row r="1664" s="56" customFormat="1" customHeight="1"/>
    <row r="1665" s="56" customFormat="1" customHeight="1"/>
    <row r="1666" s="56" customFormat="1" customHeight="1"/>
    <row r="1667" s="56" customFormat="1" customHeight="1"/>
    <row r="1668" s="56" customFormat="1" customHeight="1"/>
    <row r="1669" s="56" customFormat="1" customHeight="1"/>
    <row r="1670" s="56" customFormat="1" customHeight="1"/>
    <row r="1671" s="56" customFormat="1" customHeight="1"/>
    <row r="1672" s="56" customFormat="1" customHeight="1"/>
    <row r="1673" s="56" customFormat="1" customHeight="1"/>
    <row r="1674" s="56" customFormat="1" customHeight="1"/>
    <row r="1675" s="56" customFormat="1" customHeight="1"/>
    <row r="1676" s="56" customFormat="1" customHeight="1"/>
    <row r="1677" s="56" customFormat="1" customHeight="1"/>
    <row r="1678" s="56" customFormat="1" customHeight="1"/>
    <row r="1679" s="56" customFormat="1" customHeight="1"/>
    <row r="1680" s="56" customFormat="1" customHeight="1"/>
    <row r="1681" s="56" customFormat="1" customHeight="1"/>
    <row r="1682" s="56" customFormat="1" customHeight="1"/>
    <row r="1683" s="56" customFormat="1" customHeight="1"/>
    <row r="1684" s="56" customFormat="1" customHeight="1"/>
    <row r="1685" s="56" customFormat="1" customHeight="1"/>
    <row r="1686" s="56" customFormat="1" customHeight="1"/>
    <row r="1687" s="56" customFormat="1" customHeight="1"/>
    <row r="1688" s="56" customFormat="1" customHeight="1"/>
    <row r="1689" s="56" customFormat="1" customHeight="1"/>
    <row r="1690" s="56" customFormat="1" customHeight="1"/>
    <row r="1691" s="56" customFormat="1" customHeight="1"/>
    <row r="1692" s="56" customFormat="1" customHeight="1"/>
    <row r="1693" s="56" customFormat="1" customHeight="1"/>
    <row r="1694" s="56" customFormat="1" customHeight="1"/>
    <row r="1695" s="56" customFormat="1" customHeight="1"/>
    <row r="1696" s="56" customFormat="1" customHeight="1"/>
    <row r="1697" s="56" customFormat="1" customHeight="1"/>
    <row r="1698" s="56" customFormat="1" customHeight="1"/>
    <row r="1699" s="56" customFormat="1" customHeight="1"/>
    <row r="1700" s="56" customFormat="1" customHeight="1"/>
    <row r="1701" s="56" customFormat="1" customHeight="1"/>
    <row r="1702" s="56" customFormat="1" customHeight="1"/>
    <row r="1703" s="56" customFormat="1" customHeight="1"/>
    <row r="1704" s="56" customFormat="1" customHeight="1"/>
    <row r="1705" s="56" customFormat="1" customHeight="1"/>
    <row r="1706" s="56" customFormat="1" customHeight="1"/>
    <row r="1707" s="56" customFormat="1" customHeight="1"/>
    <row r="1708" s="56" customFormat="1" customHeight="1"/>
    <row r="1709" s="56" customFormat="1" customHeight="1"/>
    <row r="1710" s="56" customFormat="1" customHeight="1"/>
    <row r="1711" s="56" customFormat="1" customHeight="1"/>
    <row r="1712" s="56" customFormat="1" customHeight="1"/>
    <row r="1713" s="56" customFormat="1" customHeight="1"/>
    <row r="1714" s="56" customFormat="1" customHeight="1"/>
    <row r="1715" s="56" customFormat="1" customHeight="1"/>
    <row r="1716" s="56" customFormat="1" customHeight="1"/>
    <row r="1717" s="56" customFormat="1" customHeight="1"/>
    <row r="1718" s="56" customFormat="1" customHeight="1"/>
    <row r="1719" s="56" customFormat="1" customHeight="1"/>
    <row r="1720" s="56" customFormat="1" customHeight="1"/>
    <row r="1721" s="56" customFormat="1" customHeight="1"/>
    <row r="1722" s="56" customFormat="1" customHeight="1"/>
    <row r="1723" s="56" customFormat="1" customHeight="1"/>
    <row r="1724" s="56" customFormat="1" customHeight="1"/>
    <row r="1725" s="56" customFormat="1" customHeight="1"/>
    <row r="1726" s="56" customFormat="1" customHeight="1"/>
    <row r="1727" s="56" customFormat="1" customHeight="1"/>
    <row r="1728" s="56" customFormat="1" customHeight="1"/>
    <row r="1729" s="56" customFormat="1" customHeight="1"/>
    <row r="1730" s="56" customFormat="1" customHeight="1"/>
    <row r="1731" s="56" customFormat="1" customHeight="1"/>
    <row r="1732" s="56" customFormat="1" customHeight="1"/>
    <row r="1733" s="56" customFormat="1" customHeight="1"/>
    <row r="1734" s="56" customFormat="1" customHeight="1"/>
    <row r="1735" s="56" customFormat="1" customHeight="1"/>
    <row r="1736" s="56" customFormat="1" customHeight="1"/>
    <row r="1737" s="56" customFormat="1" customHeight="1"/>
    <row r="1738" s="56" customFormat="1" customHeight="1"/>
    <row r="1739" s="56" customFormat="1" customHeight="1"/>
    <row r="1740" s="56" customFormat="1" customHeight="1"/>
    <row r="1741" s="56" customFormat="1" customHeight="1"/>
    <row r="1742" s="56" customFormat="1" customHeight="1"/>
    <row r="1743" s="56" customFormat="1" customHeight="1"/>
    <row r="1744" s="56" customFormat="1" customHeight="1"/>
    <row r="1745" s="56" customFormat="1" customHeight="1"/>
    <row r="1746" s="56" customFormat="1" customHeight="1"/>
    <row r="1747" s="56" customFormat="1" customHeight="1"/>
    <row r="1748" s="56" customFormat="1" customHeight="1"/>
    <row r="1749" s="56" customFormat="1" customHeight="1"/>
    <row r="1750" s="56" customFormat="1" customHeight="1"/>
    <row r="1751" s="56" customFormat="1" customHeight="1"/>
    <row r="1752" s="56" customFormat="1" customHeight="1"/>
    <row r="1753" s="56" customFormat="1" customHeight="1"/>
    <row r="1754" s="56" customFormat="1" customHeight="1"/>
    <row r="1755" s="56" customFormat="1" customHeight="1"/>
    <row r="1756" s="56" customFormat="1" customHeight="1"/>
    <row r="1757" s="56" customFormat="1" customHeight="1"/>
    <row r="1758" s="56" customFormat="1" customHeight="1"/>
    <row r="1759" s="56" customFormat="1" customHeight="1"/>
    <row r="1760" s="56" customFormat="1" customHeight="1"/>
    <row r="1761" s="56" customFormat="1" customHeight="1"/>
    <row r="1762" s="56" customFormat="1" customHeight="1"/>
    <row r="1763" s="56" customFormat="1" customHeight="1"/>
    <row r="1764" s="56" customFormat="1" customHeight="1"/>
    <row r="1765" s="56" customFormat="1" customHeight="1"/>
    <row r="1766" s="56" customFormat="1" customHeight="1"/>
    <row r="1767" s="56" customFormat="1" customHeight="1"/>
    <row r="1768" s="56" customFormat="1" customHeight="1"/>
    <row r="1769" s="56" customFormat="1" customHeight="1"/>
    <row r="1770" s="56" customFormat="1" customHeight="1"/>
    <row r="1771" s="56" customFormat="1" customHeight="1"/>
    <row r="1772" s="56" customFormat="1" customHeight="1"/>
    <row r="1773" s="56" customFormat="1" customHeight="1"/>
    <row r="1774" s="56" customFormat="1" customHeight="1"/>
    <row r="1775" s="56" customFormat="1" customHeight="1"/>
    <row r="1776" s="56" customFormat="1" customHeight="1"/>
    <row r="1777" s="56" customFormat="1" customHeight="1"/>
    <row r="1778" s="56" customFormat="1" customHeight="1"/>
    <row r="1779" s="56" customFormat="1" customHeight="1"/>
    <row r="1780" s="56" customFormat="1" customHeight="1"/>
    <row r="1781" s="56" customFormat="1" customHeight="1"/>
    <row r="1782" s="56" customFormat="1" customHeight="1"/>
    <row r="1783" s="56" customFormat="1" customHeight="1"/>
    <row r="1784" s="56" customFormat="1" customHeight="1"/>
    <row r="1785" s="56" customFormat="1" customHeight="1"/>
    <row r="1786" s="56" customFormat="1" customHeight="1"/>
    <row r="1787" s="56" customFormat="1" customHeight="1"/>
    <row r="1788" s="56" customFormat="1" customHeight="1"/>
    <row r="1789" s="56" customFormat="1" customHeight="1"/>
    <row r="1790" s="56" customFormat="1" customHeight="1"/>
    <row r="1791" s="56" customFormat="1" customHeight="1"/>
    <row r="1792" s="56" customFormat="1" customHeight="1"/>
    <row r="1793" s="56" customFormat="1" customHeight="1"/>
    <row r="1794" s="56" customFormat="1" customHeight="1"/>
    <row r="1795" s="56" customFormat="1" customHeight="1"/>
    <row r="1796" s="56" customFormat="1" customHeight="1"/>
    <row r="1797" s="56" customFormat="1" customHeight="1"/>
    <row r="1798" s="56" customFormat="1" customHeight="1"/>
    <row r="1799" s="56" customFormat="1" customHeight="1"/>
    <row r="1800" s="56" customFormat="1" customHeight="1"/>
    <row r="1801" s="56" customFormat="1" customHeight="1"/>
    <row r="1802" s="56" customFormat="1" customHeight="1"/>
    <row r="1803" s="56" customFormat="1" customHeight="1"/>
    <row r="1804" s="56" customFormat="1" customHeight="1"/>
    <row r="1805" s="56" customFormat="1" customHeight="1"/>
    <row r="1806" s="56" customFormat="1" customHeight="1"/>
    <row r="1807" s="56" customFormat="1" customHeight="1"/>
    <row r="1808" s="56" customFormat="1" customHeight="1"/>
    <row r="1809" s="56" customFormat="1" customHeight="1"/>
    <row r="1810" s="56" customFormat="1" customHeight="1"/>
    <row r="1811" s="56" customFormat="1" customHeight="1"/>
    <row r="1812" s="56" customFormat="1" customHeight="1"/>
    <row r="1813" s="56" customFormat="1" customHeight="1"/>
    <row r="1814" s="56" customFormat="1" customHeight="1"/>
    <row r="1815" s="56" customFormat="1" customHeight="1"/>
    <row r="1816" s="56" customFormat="1" customHeight="1"/>
    <row r="1817" s="56" customFormat="1" customHeight="1"/>
    <row r="1818" s="56" customFormat="1" customHeight="1"/>
    <row r="1819" s="56" customFormat="1" customHeight="1"/>
    <row r="1820" s="56" customFormat="1" customHeight="1"/>
    <row r="1821" s="56" customFormat="1" customHeight="1"/>
    <row r="1822" s="56" customFormat="1" customHeight="1"/>
    <row r="1823" s="56" customFormat="1" customHeight="1"/>
    <row r="1824" s="56" customFormat="1" customHeight="1"/>
    <row r="1825" s="56" customFormat="1" customHeight="1"/>
    <row r="1826" s="56" customFormat="1" customHeight="1"/>
    <row r="1827" s="56" customFormat="1" customHeight="1"/>
    <row r="1828" s="56" customFormat="1" customHeight="1"/>
    <row r="1829" s="56" customFormat="1" customHeight="1"/>
    <row r="1830" s="56" customFormat="1" customHeight="1"/>
    <row r="1831" s="56" customFormat="1" customHeight="1"/>
    <row r="1832" s="56" customFormat="1" customHeight="1"/>
    <row r="1833" s="56" customFormat="1" customHeight="1"/>
    <row r="1834" s="56" customFormat="1" customHeight="1"/>
    <row r="1835" s="56" customFormat="1" customHeight="1"/>
    <row r="1836" s="56" customFormat="1" customHeight="1"/>
    <row r="1837" s="56" customFormat="1" customHeight="1"/>
    <row r="1838" s="56" customFormat="1" customHeight="1"/>
    <row r="1839" s="56" customFormat="1" customHeight="1"/>
    <row r="1840" s="56" customFormat="1" customHeight="1"/>
    <row r="1841" s="56" customFormat="1" customHeight="1"/>
    <row r="1842" s="56" customFormat="1" customHeight="1"/>
    <row r="1843" s="56" customFormat="1" customHeight="1"/>
    <row r="1844" s="56" customFormat="1" customHeight="1"/>
    <row r="1845" s="56" customFormat="1" customHeight="1"/>
    <row r="1846" s="56" customFormat="1" customHeight="1"/>
    <row r="1847" s="56" customFormat="1" customHeight="1"/>
    <row r="1848" s="56" customFormat="1" customHeight="1"/>
    <row r="1849" s="56" customFormat="1" customHeight="1"/>
    <row r="1850" s="56" customFormat="1" customHeight="1"/>
    <row r="1851" s="56" customFormat="1" customHeight="1"/>
    <row r="1852" s="56" customFormat="1" customHeight="1"/>
    <row r="1853" s="56" customFormat="1" customHeight="1"/>
    <row r="1854" s="56" customFormat="1" customHeight="1"/>
    <row r="1855" s="56" customFormat="1" customHeight="1"/>
    <row r="1856" s="56" customFormat="1" customHeight="1"/>
    <row r="1857" s="56" customFormat="1" customHeight="1"/>
    <row r="1858" s="56" customFormat="1" customHeight="1"/>
    <row r="1859" s="56" customFormat="1" customHeight="1"/>
    <row r="1860" s="56" customFormat="1" customHeight="1"/>
    <row r="1861" s="56" customFormat="1" customHeight="1"/>
    <row r="1862" s="56" customFormat="1" customHeight="1"/>
    <row r="1863" s="56" customFormat="1" customHeight="1"/>
    <row r="1864" s="56" customFormat="1" customHeight="1"/>
    <row r="1865" s="56" customFormat="1" customHeight="1"/>
    <row r="1866" s="56" customFormat="1" customHeight="1"/>
    <row r="1867" s="56" customFormat="1" customHeight="1"/>
    <row r="1868" s="56" customFormat="1" customHeight="1"/>
    <row r="1869" s="56" customFormat="1" customHeight="1"/>
    <row r="1870" s="56" customFormat="1" customHeight="1"/>
    <row r="1871" s="56" customFormat="1" customHeight="1"/>
    <row r="1872" s="56" customFormat="1" customHeight="1"/>
    <row r="1873" s="56" customFormat="1" customHeight="1"/>
    <row r="1874" s="56" customFormat="1" customHeight="1"/>
    <row r="1875" s="56" customFormat="1" customHeight="1"/>
    <row r="1876" s="56" customFormat="1" customHeight="1"/>
    <row r="1877" s="56" customFormat="1" customHeight="1"/>
    <row r="1878" s="56" customFormat="1" customHeight="1"/>
    <row r="1879" s="56" customFormat="1" customHeight="1"/>
    <row r="1880" s="56" customFormat="1" customHeight="1"/>
    <row r="1881" s="56" customFormat="1" customHeight="1"/>
    <row r="1882" s="56" customFormat="1" customHeight="1"/>
    <row r="1883" s="56" customFormat="1" customHeight="1"/>
    <row r="1884" s="56" customFormat="1" customHeight="1"/>
    <row r="1885" s="56" customFormat="1" customHeight="1"/>
    <row r="1886" s="56" customFormat="1" customHeight="1"/>
    <row r="1887" s="56" customFormat="1" customHeight="1"/>
    <row r="1888" s="56" customFormat="1" customHeight="1"/>
    <row r="1889" s="56" customFormat="1" customHeight="1"/>
    <row r="1890" s="56" customFormat="1" customHeight="1"/>
    <row r="1891" s="56" customFormat="1" customHeight="1"/>
    <row r="1892" s="56" customFormat="1" customHeight="1"/>
    <row r="1893" s="56" customFormat="1" customHeight="1"/>
    <row r="1894" s="56" customFormat="1" customHeight="1"/>
    <row r="1895" s="56" customFormat="1" customHeight="1"/>
    <row r="1896" s="56" customFormat="1" customHeight="1"/>
    <row r="1897" s="56" customFormat="1" customHeight="1"/>
    <row r="1898" s="56" customFormat="1" customHeight="1"/>
    <row r="1899" s="56" customFormat="1" customHeight="1"/>
    <row r="1900" s="56" customFormat="1" customHeight="1"/>
    <row r="1901" s="56" customFormat="1" customHeight="1"/>
    <row r="1902" s="56" customFormat="1" customHeight="1"/>
    <row r="1903" s="56" customFormat="1" customHeight="1"/>
    <row r="1904" s="56" customFormat="1" customHeight="1"/>
    <row r="1905" s="56" customFormat="1" customHeight="1"/>
    <row r="1906" s="56" customFormat="1" customHeight="1"/>
    <row r="1907" s="56" customFormat="1" customHeight="1"/>
    <row r="1908" s="56" customFormat="1" customHeight="1"/>
    <row r="1909" s="56" customFormat="1" customHeight="1"/>
    <row r="1910" s="56" customFormat="1" customHeight="1"/>
    <row r="1911" s="56" customFormat="1" customHeight="1"/>
    <row r="1912" s="56" customFormat="1" customHeight="1"/>
    <row r="1913" s="56" customFormat="1" customHeight="1"/>
    <row r="1914" s="56" customFormat="1" customHeight="1"/>
    <row r="1915" s="56" customFormat="1" customHeight="1"/>
    <row r="1916" s="56" customFormat="1" customHeight="1"/>
    <row r="1917" s="56" customFormat="1" customHeight="1"/>
    <row r="1918" s="56" customFormat="1" customHeight="1"/>
    <row r="1919" s="56" customFormat="1" customHeight="1"/>
    <row r="1920" s="56" customFormat="1" customHeight="1"/>
    <row r="1921" s="56" customFormat="1" customHeight="1"/>
    <row r="1922" s="56" customFormat="1" customHeight="1"/>
    <row r="1923" s="56" customFormat="1" customHeight="1"/>
    <row r="1924" s="56" customFormat="1" customHeight="1"/>
    <row r="1925" s="56" customFormat="1" customHeight="1"/>
    <row r="1926" s="56" customFormat="1" customHeight="1"/>
    <row r="1927" s="56" customFormat="1" customHeight="1"/>
    <row r="1928" s="56" customFormat="1" customHeight="1"/>
    <row r="1929" s="56" customFormat="1" customHeight="1"/>
    <row r="1930" s="56" customFormat="1" customHeight="1"/>
    <row r="1931" s="56" customFormat="1" customHeight="1"/>
    <row r="1932" s="56" customFormat="1" customHeight="1"/>
    <row r="1933" s="56" customFormat="1" customHeight="1"/>
    <row r="1934" s="56" customFormat="1" customHeight="1"/>
    <row r="1935" s="56" customFormat="1" customHeight="1"/>
    <row r="1936" s="56" customFormat="1" customHeight="1"/>
    <row r="1937" s="56" customFormat="1" customHeight="1"/>
    <row r="1938" s="56" customFormat="1" customHeight="1"/>
    <row r="1939" s="56" customFormat="1" customHeight="1"/>
    <row r="1940" s="56" customFormat="1" customHeight="1"/>
    <row r="1941" s="56" customFormat="1" customHeight="1"/>
    <row r="1942" s="56" customFormat="1" customHeight="1"/>
    <row r="1943" s="56" customFormat="1" customHeight="1"/>
    <row r="1944" s="56" customFormat="1" customHeight="1"/>
    <row r="1945" s="56" customFormat="1" customHeight="1"/>
    <row r="1946" s="56" customFormat="1" customHeight="1"/>
    <row r="1947" s="56" customFormat="1" customHeight="1"/>
    <row r="1948" s="56" customFormat="1" customHeight="1"/>
    <row r="1949" s="56" customFormat="1" customHeight="1"/>
    <row r="1950" s="56" customFormat="1" customHeight="1"/>
    <row r="1951" s="56" customFormat="1" customHeight="1"/>
    <row r="1952" s="56" customFormat="1" customHeight="1"/>
    <row r="1953" s="56" customFormat="1" customHeight="1"/>
    <row r="1954" s="56" customFormat="1" customHeight="1"/>
    <row r="1955" s="56" customFormat="1" customHeight="1"/>
    <row r="1956" s="56" customFormat="1" customHeight="1"/>
    <row r="1957" s="56" customFormat="1" customHeight="1"/>
    <row r="1958" s="56" customFormat="1" customHeight="1"/>
    <row r="1959" s="56" customFormat="1" customHeight="1"/>
    <row r="1960" s="56" customFormat="1" customHeight="1"/>
    <row r="1961" s="56" customFormat="1" customHeight="1"/>
    <row r="1962" s="56" customFormat="1" customHeight="1"/>
    <row r="1963" s="56" customFormat="1" customHeight="1"/>
    <row r="1964" s="56" customFormat="1" customHeight="1"/>
    <row r="1965" s="56" customFormat="1" customHeight="1"/>
    <row r="1966" s="56" customFormat="1" customHeight="1"/>
    <row r="1967" s="56" customFormat="1" customHeight="1"/>
    <row r="1968" s="56" customFormat="1" customHeight="1"/>
    <row r="1969" s="56" customFormat="1" customHeight="1"/>
    <row r="1970" s="56" customFormat="1" customHeight="1"/>
    <row r="1971" s="56" customFormat="1" customHeight="1"/>
    <row r="1972" s="56" customFormat="1" customHeight="1"/>
    <row r="1973" s="56" customFormat="1" customHeight="1"/>
    <row r="1974" s="56" customFormat="1" customHeight="1"/>
    <row r="1975" s="56" customFormat="1" customHeight="1"/>
    <row r="1976" s="56" customFormat="1" customHeight="1"/>
    <row r="1977" s="56" customFormat="1" customHeight="1"/>
    <row r="1978" s="56" customFormat="1" customHeight="1"/>
    <row r="1979" s="56" customFormat="1" customHeight="1"/>
    <row r="1980" s="56" customFormat="1" customHeight="1"/>
    <row r="1981" s="56" customFormat="1" customHeight="1"/>
    <row r="1982" s="56" customFormat="1" customHeight="1"/>
    <row r="1983" s="56" customFormat="1" customHeight="1"/>
    <row r="1984" s="56" customFormat="1" customHeight="1"/>
    <row r="1985" s="56" customFormat="1" customHeight="1"/>
    <row r="1986" s="56" customFormat="1" customHeight="1"/>
    <row r="1987" s="56" customFormat="1" customHeight="1"/>
    <row r="1988" s="56" customFormat="1" customHeight="1"/>
    <row r="1989" s="56" customFormat="1" customHeight="1"/>
    <row r="1990" s="56" customFormat="1" customHeight="1"/>
    <row r="1991" s="56" customFormat="1" customHeight="1"/>
    <row r="1992" s="56" customFormat="1" customHeight="1"/>
    <row r="1993" s="56" customFormat="1" customHeight="1"/>
    <row r="1994" s="56" customFormat="1" customHeight="1"/>
    <row r="1995" s="56" customFormat="1" customHeight="1"/>
    <row r="1996" s="56" customFormat="1" customHeight="1"/>
    <row r="1997" s="56" customFormat="1" customHeight="1"/>
    <row r="1998" s="56" customFormat="1" customHeight="1"/>
    <row r="1999" s="56" customFormat="1" customHeight="1"/>
    <row r="2000" s="56" customFormat="1" customHeight="1"/>
    <row r="2001" s="56" customFormat="1" customHeight="1"/>
    <row r="2002" s="56" customFormat="1" customHeight="1"/>
    <row r="2003" s="56" customFormat="1" customHeight="1"/>
    <row r="2004" s="56" customFormat="1" customHeight="1"/>
    <row r="2005" s="56" customFormat="1" customHeight="1"/>
    <row r="2006" s="56" customFormat="1" customHeight="1"/>
    <row r="2007" s="56" customFormat="1" customHeight="1"/>
    <row r="2008" s="56" customFormat="1" customHeight="1"/>
    <row r="2009" s="56" customFormat="1" customHeight="1"/>
    <row r="2010" s="56" customFormat="1" customHeight="1"/>
    <row r="2011" s="56" customFormat="1" customHeight="1"/>
    <row r="2012" s="56" customFormat="1" customHeight="1"/>
    <row r="2013" s="56" customFormat="1" customHeight="1"/>
    <row r="2014" s="56" customFormat="1" customHeight="1"/>
    <row r="2015" s="56" customFormat="1" customHeight="1"/>
    <row r="2016" s="56" customFormat="1" customHeight="1"/>
    <row r="2017" s="56" customFormat="1" customHeight="1"/>
    <row r="2018" s="56" customFormat="1" customHeight="1"/>
    <row r="2019" s="56" customFormat="1" customHeight="1"/>
    <row r="2020" s="56" customFormat="1" customHeight="1"/>
    <row r="2021" s="56" customFormat="1" customHeight="1"/>
    <row r="2022" s="56" customFormat="1" customHeight="1"/>
    <row r="2023" s="56" customFormat="1" customHeight="1"/>
    <row r="2024" s="56" customFormat="1" customHeight="1"/>
    <row r="2025" s="56" customFormat="1" customHeight="1"/>
    <row r="2026" s="56" customFormat="1" customHeight="1"/>
    <row r="2027" s="56" customFormat="1" customHeight="1"/>
    <row r="2028" s="56" customFormat="1" customHeight="1"/>
    <row r="2029" s="56" customFormat="1" customHeight="1"/>
    <row r="2030" s="56" customFormat="1" customHeight="1"/>
    <row r="2031" s="56" customFormat="1" customHeight="1"/>
    <row r="2032" s="56" customFormat="1" customHeight="1"/>
    <row r="2033" s="56" customFormat="1" customHeight="1"/>
    <row r="2034" s="56" customFormat="1" customHeight="1"/>
    <row r="2035" s="56" customFormat="1" customHeight="1"/>
    <row r="2036" s="56" customFormat="1" customHeight="1"/>
    <row r="2037" s="56" customFormat="1" customHeight="1"/>
    <row r="2038" s="56" customFormat="1" customHeight="1"/>
    <row r="2039" s="56" customFormat="1" customHeight="1"/>
    <row r="2040" s="56" customFormat="1" customHeight="1"/>
    <row r="2041" s="56" customFormat="1" customHeight="1"/>
    <row r="2042" s="56" customFormat="1" customHeight="1"/>
    <row r="2043" s="56" customFormat="1" customHeight="1"/>
    <row r="2044" s="56" customFormat="1" customHeight="1"/>
    <row r="2045" s="56" customFormat="1" customHeight="1"/>
    <row r="2046" s="56" customFormat="1" customHeight="1"/>
    <row r="2047" s="56" customFormat="1" customHeight="1"/>
    <row r="2048" s="56" customFormat="1" customHeight="1"/>
    <row r="2049" s="56" customFormat="1" customHeight="1"/>
    <row r="2050" s="56" customFormat="1" customHeight="1"/>
    <row r="2051" s="56" customFormat="1" customHeight="1"/>
    <row r="2052" s="56" customFormat="1" customHeight="1"/>
    <row r="2053" s="56" customFormat="1" customHeight="1"/>
    <row r="2054" s="56" customFormat="1" customHeight="1"/>
    <row r="2055" s="56" customFormat="1" customHeight="1"/>
    <row r="2056" s="56" customFormat="1" customHeight="1"/>
    <row r="2057" s="56" customFormat="1" customHeight="1"/>
    <row r="2058" s="56" customFormat="1" customHeight="1"/>
    <row r="2059" s="56" customFormat="1" customHeight="1"/>
    <row r="2060" s="56" customFormat="1" customHeight="1"/>
    <row r="2061" s="56" customFormat="1" customHeight="1"/>
    <row r="2062" s="56" customFormat="1" customHeight="1"/>
    <row r="2063" s="56" customFormat="1" customHeight="1"/>
    <row r="2064" s="56" customFormat="1" customHeight="1"/>
    <row r="2065" s="56" customFormat="1" customHeight="1"/>
    <row r="2066" s="56" customFormat="1" customHeight="1"/>
    <row r="2067" s="56" customFormat="1" customHeight="1"/>
    <row r="2068" s="56" customFormat="1" customHeight="1"/>
    <row r="2069" s="56" customFormat="1" customHeight="1"/>
    <row r="2070" s="56" customFormat="1" customHeight="1"/>
    <row r="2071" s="56" customFormat="1" customHeight="1"/>
    <row r="2072" s="56" customFormat="1" customHeight="1"/>
    <row r="2073" s="56" customFormat="1" customHeight="1"/>
    <row r="2074" s="56" customFormat="1" customHeight="1"/>
    <row r="2075" s="56" customFormat="1" customHeight="1"/>
    <row r="2076" s="56" customFormat="1" customHeight="1"/>
    <row r="2077" s="56" customFormat="1" customHeight="1"/>
    <row r="2078" s="56" customFormat="1" customHeight="1"/>
    <row r="2079" s="56" customFormat="1" customHeight="1"/>
    <row r="2080" s="56" customFormat="1" customHeight="1"/>
    <row r="2081" s="56" customFormat="1" customHeight="1"/>
    <row r="2082" s="56" customFormat="1" customHeight="1"/>
    <row r="2083" s="56" customFormat="1" customHeight="1"/>
    <row r="2084" s="56" customFormat="1" customHeight="1"/>
    <row r="2085" s="56" customFormat="1" customHeight="1"/>
    <row r="2086" s="56" customFormat="1" customHeight="1"/>
    <row r="2087" s="56" customFormat="1" customHeight="1"/>
    <row r="2088" s="56" customFormat="1" customHeight="1"/>
    <row r="2089" s="56" customFormat="1" customHeight="1"/>
    <row r="2090" s="56" customFormat="1" customHeight="1"/>
    <row r="2091" s="56" customFormat="1" customHeight="1"/>
    <row r="2092" s="56" customFormat="1" customHeight="1"/>
    <row r="2093" s="56" customFormat="1" customHeight="1"/>
    <row r="2094" s="56" customFormat="1" customHeight="1"/>
    <row r="2095" s="56" customFormat="1" customHeight="1"/>
    <row r="2096" s="56" customFormat="1" customHeight="1"/>
    <row r="2097" s="56" customFormat="1" customHeight="1"/>
    <row r="2098" s="56" customFormat="1" customHeight="1"/>
  </sheetData>
  <mergeCells count="1">
    <mergeCell ref="A2:D2"/>
  </mergeCells>
  <printOptions horizontalCentered="1"/>
  <pageMargins left="0.432638888888889" right="0.432638888888889" top="0.751388888888889" bottom="0.751388888888889" header="0.298611111111111" footer="0.298611111111111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C12"/>
  <sheetViews>
    <sheetView workbookViewId="0">
      <selection activeCell="C16" sqref="C16"/>
    </sheetView>
  </sheetViews>
  <sheetFormatPr defaultColWidth="10" defaultRowHeight="21" customHeight="1" outlineLevelCol="2"/>
  <cols>
    <col min="1" max="1" width="28.875" style="1" customWidth="1"/>
    <col min="2" max="2" width="15.5" style="1" customWidth="1"/>
    <col min="3" max="3" width="18.75" style="1" customWidth="1"/>
    <col min="4" max="16384" width="10" style="1"/>
  </cols>
  <sheetData>
    <row r="1" ht="40.5" customHeight="1" spans="1:1">
      <c r="A1" s="49" t="s">
        <v>1066</v>
      </c>
    </row>
    <row r="2" ht="52.5" customHeight="1" spans="1:3">
      <c r="A2" s="3" t="s">
        <v>1067</v>
      </c>
      <c r="B2" s="3"/>
      <c r="C2" s="3"/>
    </row>
    <row r="3" customHeight="1" spans="3:3">
      <c r="C3" s="50" t="s">
        <v>2</v>
      </c>
    </row>
    <row r="4" customHeight="1" spans="1:3">
      <c r="A4" s="51" t="s">
        <v>1068</v>
      </c>
      <c r="B4" s="51" t="s">
        <v>825</v>
      </c>
      <c r="C4" s="52" t="s">
        <v>915</v>
      </c>
    </row>
    <row r="5" customHeight="1" spans="1:3">
      <c r="A5" s="51"/>
      <c r="B5" s="51"/>
      <c r="C5" s="53"/>
    </row>
    <row r="6" ht="29.25" customHeight="1" spans="1:3">
      <c r="A6" s="43" t="s">
        <v>991</v>
      </c>
      <c r="B6" s="43"/>
      <c r="C6" s="43"/>
    </row>
    <row r="7" ht="29.25" customHeight="1" spans="1:3">
      <c r="A7" s="43" t="s">
        <v>1023</v>
      </c>
      <c r="B7" s="43"/>
      <c r="C7" s="43"/>
    </row>
    <row r="8" ht="29.25" customHeight="1" spans="1:3">
      <c r="A8" s="43" t="s">
        <v>1027</v>
      </c>
      <c r="B8" s="43"/>
      <c r="C8" s="43"/>
    </row>
    <row r="9" ht="29.25" customHeight="1" spans="1:3">
      <c r="A9" s="43" t="s">
        <v>1069</v>
      </c>
      <c r="B9" s="43"/>
      <c r="C9" s="43"/>
    </row>
    <row r="10" ht="29.25" customHeight="1" spans="1:3">
      <c r="A10" s="43" t="s">
        <v>1070</v>
      </c>
      <c r="B10" s="43"/>
      <c r="C10" s="43"/>
    </row>
    <row r="11" ht="29.25" customHeight="1" spans="1:3">
      <c r="A11" s="44"/>
      <c r="B11" s="44"/>
      <c r="C11" s="44"/>
    </row>
    <row r="12" ht="29.25" customHeight="1" spans="1:3">
      <c r="A12" s="45" t="s">
        <v>111</v>
      </c>
      <c r="B12" s="44"/>
      <c r="C12" s="44"/>
    </row>
  </sheetData>
  <mergeCells count="4">
    <mergeCell ref="A2:C2"/>
    <mergeCell ref="A4:A5"/>
    <mergeCell ref="B4:B5"/>
    <mergeCell ref="C4:C5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C23"/>
  <sheetViews>
    <sheetView workbookViewId="0">
      <selection activeCell="C19" sqref="C19"/>
    </sheetView>
  </sheetViews>
  <sheetFormatPr defaultColWidth="10" defaultRowHeight="21" customHeight="1" outlineLevelCol="2"/>
  <cols>
    <col min="1" max="1" width="43" style="1" customWidth="1"/>
    <col min="2" max="2" width="15.625" style="1" customWidth="1"/>
    <col min="3" max="3" width="23.5" style="1" customWidth="1"/>
    <col min="4" max="16384" width="10" style="1"/>
  </cols>
  <sheetData>
    <row r="1" ht="36" customHeight="1" spans="1:1">
      <c r="A1" s="41" t="s">
        <v>1071</v>
      </c>
    </row>
    <row r="2" ht="33.75" customHeight="1" spans="1:3">
      <c r="A2" s="3" t="s">
        <v>1072</v>
      </c>
      <c r="B2" s="3"/>
      <c r="C2" s="3"/>
    </row>
    <row r="3" customHeight="1" spans="3:3">
      <c r="C3" s="42" t="s">
        <v>2</v>
      </c>
    </row>
    <row r="4" ht="27.75" customHeight="1" spans="1:3">
      <c r="A4" s="5" t="s">
        <v>73</v>
      </c>
      <c r="B4" s="5" t="s">
        <v>825</v>
      </c>
      <c r="C4" s="5" t="s">
        <v>89</v>
      </c>
    </row>
    <row r="5" ht="23.1" customHeight="1" spans="1:3">
      <c r="A5" s="43" t="s">
        <v>992</v>
      </c>
      <c r="B5" s="43"/>
      <c r="C5" s="43"/>
    </row>
    <row r="6" ht="23.1" customHeight="1" spans="1:3">
      <c r="A6" s="6" t="s">
        <v>994</v>
      </c>
      <c r="B6" s="43"/>
      <c r="C6" s="43"/>
    </row>
    <row r="7" ht="23.1" customHeight="1" spans="1:3">
      <c r="A7" s="6" t="s">
        <v>996</v>
      </c>
      <c r="B7" s="43"/>
      <c r="C7" s="43"/>
    </row>
    <row r="8" ht="23.1" customHeight="1" spans="1:3">
      <c r="A8" s="6" t="s">
        <v>998</v>
      </c>
      <c r="B8" s="43"/>
      <c r="C8" s="43"/>
    </row>
    <row r="9" ht="23.1" customHeight="1" spans="1:3">
      <c r="A9" s="6" t="s">
        <v>1000</v>
      </c>
      <c r="B9" s="43"/>
      <c r="C9" s="43"/>
    </row>
    <row r="10" ht="23.1" customHeight="1" spans="1:3">
      <c r="A10" s="6" t="s">
        <v>1002</v>
      </c>
      <c r="B10" s="43"/>
      <c r="C10" s="43"/>
    </row>
    <row r="11" ht="23.1" customHeight="1" spans="1:3">
      <c r="A11" s="43" t="s">
        <v>1004</v>
      </c>
      <c r="B11" s="43"/>
      <c r="C11" s="43"/>
    </row>
    <row r="12" ht="23.1" customHeight="1" spans="1:3">
      <c r="A12" s="6" t="s">
        <v>1006</v>
      </c>
      <c r="B12" s="44"/>
      <c r="C12" s="44"/>
    </row>
    <row r="13" ht="23.1" customHeight="1" spans="1:3">
      <c r="A13" s="6" t="s">
        <v>1008</v>
      </c>
      <c r="B13" s="44"/>
      <c r="C13" s="44"/>
    </row>
    <row r="14" ht="23.1" customHeight="1" spans="1:3">
      <c r="A14" s="6" t="s">
        <v>1010</v>
      </c>
      <c r="B14" s="44"/>
      <c r="C14" s="44"/>
    </row>
    <row r="15" ht="23.1" customHeight="1" spans="1:3">
      <c r="A15" s="6" t="s">
        <v>1012</v>
      </c>
      <c r="B15" s="44"/>
      <c r="C15" s="44"/>
    </row>
    <row r="16" ht="23.1" customHeight="1" spans="1:3">
      <c r="A16" s="6" t="s">
        <v>1014</v>
      </c>
      <c r="B16" s="44"/>
      <c r="C16" s="44"/>
    </row>
    <row r="17" ht="23.1" customHeight="1" spans="1:3">
      <c r="A17" s="6" t="s">
        <v>1016</v>
      </c>
      <c r="B17" s="44"/>
      <c r="C17" s="44"/>
    </row>
    <row r="18" ht="23.1" customHeight="1" spans="1:3">
      <c r="A18" s="6" t="s">
        <v>1018</v>
      </c>
      <c r="B18" s="44"/>
      <c r="C18" s="44"/>
    </row>
    <row r="19" ht="23.1" customHeight="1" spans="1:3">
      <c r="A19" s="43" t="s">
        <v>1020</v>
      </c>
      <c r="B19" s="44"/>
      <c r="C19" s="44"/>
    </row>
    <row r="20" ht="23.1" customHeight="1" spans="1:3">
      <c r="A20" s="6" t="s">
        <v>1022</v>
      </c>
      <c r="B20" s="44"/>
      <c r="C20" s="44"/>
    </row>
    <row r="21" ht="23.1" customHeight="1" spans="1:3">
      <c r="A21" s="44"/>
      <c r="B21" s="44"/>
      <c r="C21" s="44"/>
    </row>
    <row r="22" ht="23.1" customHeight="1" spans="1:3">
      <c r="A22" s="45" t="s">
        <v>111</v>
      </c>
      <c r="B22" s="46"/>
      <c r="C22" s="47"/>
    </row>
    <row r="23" customHeight="1" spans="1:3">
      <c r="A23" s="48"/>
      <c r="B23" s="48"/>
      <c r="C23" s="48"/>
    </row>
  </sheetData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E62"/>
  <sheetViews>
    <sheetView topLeftCell="A24" workbookViewId="0">
      <selection activeCell="A1" sqref="A1:D60"/>
    </sheetView>
  </sheetViews>
  <sheetFormatPr defaultColWidth="10" defaultRowHeight="20.1" customHeight="1" outlineLevelCol="4"/>
  <cols>
    <col min="1" max="1" width="35.875" style="17" customWidth="1"/>
    <col min="2" max="2" width="12.375" style="18" customWidth="1"/>
    <col min="3" max="3" width="35.5" style="17" customWidth="1"/>
    <col min="4" max="4" width="11.5" style="17" customWidth="1"/>
    <col min="5" max="5" width="29.5" style="17" customWidth="1"/>
    <col min="6" max="16384" width="10" style="17"/>
  </cols>
  <sheetData>
    <row r="1" ht="14.25" spans="1:5">
      <c r="A1" s="19" t="s">
        <v>1073</v>
      </c>
      <c r="B1" s="20"/>
      <c r="C1" s="20"/>
      <c r="D1" s="20"/>
      <c r="E1" s="20"/>
    </row>
    <row r="2" ht="22.5" spans="1:5">
      <c r="A2" s="21" t="s">
        <v>1074</v>
      </c>
      <c r="B2" s="21"/>
      <c r="C2" s="21"/>
      <c r="D2" s="21"/>
      <c r="E2" s="20"/>
    </row>
    <row r="3" ht="14.25" spans="1:5">
      <c r="A3" s="20"/>
      <c r="B3" s="20"/>
      <c r="C3" s="20"/>
      <c r="D3" s="22" t="s">
        <v>2</v>
      </c>
      <c r="E3" s="20"/>
    </row>
    <row r="4" s="15" customFormat="1" ht="15" customHeight="1" spans="1:5">
      <c r="A4" s="23" t="s">
        <v>3</v>
      </c>
      <c r="B4" s="24" t="s">
        <v>4</v>
      </c>
      <c r="C4" s="23" t="s">
        <v>3</v>
      </c>
      <c r="D4" s="23" t="s">
        <v>5</v>
      </c>
      <c r="E4" s="25"/>
    </row>
    <row r="5" s="16" customFormat="1" ht="15" customHeight="1" spans="1:5">
      <c r="A5" s="26" t="s">
        <v>1075</v>
      </c>
      <c r="B5" s="27">
        <v>0</v>
      </c>
      <c r="C5" s="26" t="s">
        <v>1076</v>
      </c>
      <c r="D5" s="27">
        <v>0</v>
      </c>
      <c r="E5" s="20"/>
    </row>
    <row r="6" ht="15" customHeight="1" spans="1:5">
      <c r="A6" s="28" t="s">
        <v>1077</v>
      </c>
      <c r="B6" s="8"/>
      <c r="C6" s="28" t="s">
        <v>1078</v>
      </c>
      <c r="D6" s="8"/>
      <c r="E6" s="20"/>
    </row>
    <row r="7" ht="15" customHeight="1" spans="1:5">
      <c r="A7" s="28" t="s">
        <v>1079</v>
      </c>
      <c r="B7" s="8"/>
      <c r="C7" s="28" t="s">
        <v>1080</v>
      </c>
      <c r="D7" s="8"/>
      <c r="E7" s="20"/>
    </row>
    <row r="8" ht="15" customHeight="1" spans="1:5">
      <c r="A8" s="28" t="s">
        <v>1081</v>
      </c>
      <c r="B8" s="8"/>
      <c r="C8" s="28" t="s">
        <v>1082</v>
      </c>
      <c r="D8" s="8"/>
      <c r="E8" s="20"/>
    </row>
    <row r="9" ht="15" customHeight="1" spans="1:5">
      <c r="A9" s="28" t="s">
        <v>1083</v>
      </c>
      <c r="B9" s="8" t="s">
        <v>1084</v>
      </c>
      <c r="C9" s="28" t="s">
        <v>1085</v>
      </c>
      <c r="D9" s="8"/>
      <c r="E9" s="20"/>
    </row>
    <row r="10" ht="15" customHeight="1" spans="1:5">
      <c r="A10" s="28" t="s">
        <v>1086</v>
      </c>
      <c r="B10" s="8"/>
      <c r="C10" s="28" t="s">
        <v>1087</v>
      </c>
      <c r="D10" s="8"/>
      <c r="E10" s="20"/>
    </row>
    <row r="11" ht="15" customHeight="1" spans="1:5">
      <c r="A11" s="28" t="s">
        <v>1088</v>
      </c>
      <c r="B11" s="8"/>
      <c r="C11" s="28" t="s">
        <v>1089</v>
      </c>
      <c r="D11" s="8"/>
      <c r="E11" s="20"/>
    </row>
    <row r="12" ht="15" customHeight="1" spans="1:5">
      <c r="A12" s="28" t="s">
        <v>1090</v>
      </c>
      <c r="B12" s="8"/>
      <c r="C12" s="29"/>
      <c r="D12" s="8"/>
      <c r="E12" s="20"/>
    </row>
    <row r="13" s="16" customFormat="1" ht="15" customHeight="1" spans="1:5">
      <c r="A13" s="26" t="s">
        <v>1091</v>
      </c>
      <c r="B13" s="27">
        <v>0</v>
      </c>
      <c r="C13" s="26" t="s">
        <v>1092</v>
      </c>
      <c r="D13" s="27">
        <v>0</v>
      </c>
      <c r="E13" s="30"/>
    </row>
    <row r="14" ht="15" customHeight="1" spans="1:5">
      <c r="A14" s="28" t="s">
        <v>1077</v>
      </c>
      <c r="B14" s="31"/>
      <c r="C14" s="28" t="s">
        <v>1078</v>
      </c>
      <c r="D14" s="31"/>
      <c r="E14" s="20"/>
    </row>
    <row r="15" ht="15" customHeight="1" spans="1:5">
      <c r="A15" s="28" t="s">
        <v>1093</v>
      </c>
      <c r="B15" s="31"/>
      <c r="C15" s="28" t="s">
        <v>1085</v>
      </c>
      <c r="D15" s="31"/>
      <c r="E15" s="20"/>
    </row>
    <row r="16" ht="15" customHeight="1" spans="1:5">
      <c r="A16" s="28" t="s">
        <v>1094</v>
      </c>
      <c r="B16" s="31"/>
      <c r="C16" s="29"/>
      <c r="D16" s="31"/>
      <c r="E16" s="20"/>
    </row>
    <row r="17" ht="15" customHeight="1" spans="1:4">
      <c r="A17" s="28" t="s">
        <v>1095</v>
      </c>
      <c r="B17" s="31"/>
      <c r="C17" s="28" t="s">
        <v>1087</v>
      </c>
      <c r="D17" s="31"/>
    </row>
    <row r="18" ht="15" customHeight="1" spans="1:4">
      <c r="A18" s="28" t="s">
        <v>1083</v>
      </c>
      <c r="B18" s="31"/>
      <c r="C18" s="29"/>
      <c r="D18" s="8"/>
    </row>
    <row r="19" ht="15" customHeight="1" spans="1:4">
      <c r="A19" s="28" t="s">
        <v>1086</v>
      </c>
      <c r="B19" s="31"/>
      <c r="C19" s="29"/>
      <c r="D19" s="8"/>
    </row>
    <row r="20" s="16" customFormat="1" ht="15" customHeight="1" spans="1:4">
      <c r="A20" s="26" t="s">
        <v>1096</v>
      </c>
      <c r="B20" s="27">
        <v>0</v>
      </c>
      <c r="C20" s="26" t="s">
        <v>1097</v>
      </c>
      <c r="D20" s="27">
        <v>0</v>
      </c>
    </row>
    <row r="21" ht="15" customHeight="1" spans="1:4">
      <c r="A21" s="28" t="s">
        <v>1077</v>
      </c>
      <c r="B21" s="31"/>
      <c r="C21" s="28" t="s">
        <v>1098</v>
      </c>
      <c r="D21" s="32"/>
    </row>
    <row r="22" ht="15" customHeight="1" spans="1:4">
      <c r="A22" s="28" t="s">
        <v>1079</v>
      </c>
      <c r="B22" s="31"/>
      <c r="C22" s="28" t="s">
        <v>1099</v>
      </c>
      <c r="D22" s="31"/>
    </row>
    <row r="23" ht="15" customHeight="1" spans="1:4">
      <c r="A23" s="28" t="s">
        <v>1081</v>
      </c>
      <c r="B23" s="31"/>
      <c r="C23" s="28" t="s">
        <v>1085</v>
      </c>
      <c r="D23" s="31"/>
    </row>
    <row r="24" ht="15" customHeight="1" spans="1:4">
      <c r="A24" s="28" t="s">
        <v>1086</v>
      </c>
      <c r="B24" s="31"/>
      <c r="C24" s="28" t="s">
        <v>1087</v>
      </c>
      <c r="D24" s="31"/>
    </row>
    <row r="25" s="16" customFormat="1" ht="15" customHeight="1" spans="1:4">
      <c r="A25" s="26" t="s">
        <v>1100</v>
      </c>
      <c r="B25" s="27">
        <v>0</v>
      </c>
      <c r="C25" s="26" t="s">
        <v>1101</v>
      </c>
      <c r="D25" s="27">
        <v>0</v>
      </c>
    </row>
    <row r="26" ht="15" customHeight="1" spans="1:4">
      <c r="A26" s="28" t="s">
        <v>1102</v>
      </c>
      <c r="B26" s="31"/>
      <c r="C26" s="28" t="s">
        <v>1103</v>
      </c>
      <c r="D26" s="31"/>
    </row>
    <row r="27" ht="15" customHeight="1" spans="1:4">
      <c r="A27" s="28" t="s">
        <v>1081</v>
      </c>
      <c r="B27" s="31"/>
      <c r="C27" s="28" t="s">
        <v>1104</v>
      </c>
      <c r="D27" s="8"/>
    </row>
    <row r="28" ht="15" customHeight="1" spans="1:4">
      <c r="A28" s="28" t="s">
        <v>1079</v>
      </c>
      <c r="B28" s="31"/>
      <c r="C28" s="29"/>
      <c r="D28" s="8"/>
    </row>
    <row r="29" ht="15" customHeight="1" spans="1:4">
      <c r="A29" s="28" t="s">
        <v>1105</v>
      </c>
      <c r="B29" s="31"/>
      <c r="C29" s="28" t="s">
        <v>1106</v>
      </c>
      <c r="D29" s="8"/>
    </row>
    <row r="30" ht="15" customHeight="1" spans="1:4">
      <c r="A30" s="33" t="s">
        <v>1107</v>
      </c>
      <c r="B30" s="34">
        <v>1558</v>
      </c>
      <c r="C30" s="33" t="s">
        <v>1108</v>
      </c>
      <c r="D30" s="34">
        <v>1331</v>
      </c>
    </row>
    <row r="31" ht="15" customHeight="1" spans="1:4">
      <c r="A31" s="35" t="s">
        <v>1109</v>
      </c>
      <c r="B31" s="36">
        <v>380</v>
      </c>
      <c r="C31" s="37" t="s">
        <v>1110</v>
      </c>
      <c r="D31" s="38">
        <v>1209</v>
      </c>
    </row>
    <row r="32" ht="15" customHeight="1" spans="1:4">
      <c r="A32" s="35" t="s">
        <v>1111</v>
      </c>
      <c r="B32" s="36">
        <v>61</v>
      </c>
      <c r="C32" s="37" t="s">
        <v>1112</v>
      </c>
      <c r="D32" s="38">
        <v>78</v>
      </c>
    </row>
    <row r="33" ht="15" customHeight="1" spans="1:4">
      <c r="A33" s="35" t="s">
        <v>1113</v>
      </c>
      <c r="B33" s="36">
        <v>86</v>
      </c>
      <c r="C33" s="37" t="s">
        <v>1114</v>
      </c>
      <c r="D33" s="38">
        <v>44</v>
      </c>
    </row>
    <row r="34" ht="15" customHeight="1" spans="1:4">
      <c r="A34" s="35" t="s">
        <v>1115</v>
      </c>
      <c r="B34" s="36">
        <v>1024</v>
      </c>
      <c r="C34" s="37" t="s">
        <v>1116</v>
      </c>
      <c r="D34" s="38"/>
    </row>
    <row r="35" ht="15" customHeight="1" spans="1:4">
      <c r="A35" s="35" t="s">
        <v>1117</v>
      </c>
      <c r="B35" s="36">
        <v>7</v>
      </c>
      <c r="C35" s="37"/>
      <c r="D35" s="38"/>
    </row>
    <row r="36" ht="15" customHeight="1" spans="1:4">
      <c r="A36" s="26" t="s">
        <v>1118</v>
      </c>
      <c r="B36" s="27">
        <v>0</v>
      </c>
      <c r="C36" s="26" t="s">
        <v>1119</v>
      </c>
      <c r="D36" s="27">
        <v>0</v>
      </c>
    </row>
    <row r="37" ht="15" customHeight="1" spans="1:4">
      <c r="A37" s="28" t="s">
        <v>1120</v>
      </c>
      <c r="B37" s="8"/>
      <c r="C37" s="29" t="s">
        <v>1121</v>
      </c>
      <c r="D37" s="8"/>
    </row>
    <row r="38" ht="15" customHeight="1" spans="1:4">
      <c r="A38" s="28" t="s">
        <v>1122</v>
      </c>
      <c r="B38" s="8"/>
      <c r="C38" s="29" t="s">
        <v>1123</v>
      </c>
      <c r="D38" s="8"/>
    </row>
    <row r="39" ht="15" customHeight="1" spans="1:4">
      <c r="A39" s="28" t="s">
        <v>1124</v>
      </c>
      <c r="B39" s="8"/>
      <c r="C39" s="29" t="s">
        <v>1125</v>
      </c>
      <c r="D39" s="8"/>
    </row>
    <row r="40" s="16" customFormat="1" ht="15" customHeight="1" spans="1:4">
      <c r="A40" s="28" t="s">
        <v>1126</v>
      </c>
      <c r="B40" s="8"/>
      <c r="C40" s="29" t="s">
        <v>1127</v>
      </c>
      <c r="D40" s="8"/>
    </row>
    <row r="41" ht="15" customHeight="1" spans="1:4">
      <c r="A41" s="28" t="s">
        <v>1105</v>
      </c>
      <c r="B41" s="8"/>
      <c r="C41" s="29" t="s">
        <v>1128</v>
      </c>
      <c r="D41" s="8"/>
    </row>
    <row r="42" ht="15" customHeight="1" spans="1:4">
      <c r="A42" s="26" t="s">
        <v>1129</v>
      </c>
      <c r="B42" s="27">
        <v>0</v>
      </c>
      <c r="C42" s="26" t="s">
        <v>1130</v>
      </c>
      <c r="D42" s="27">
        <v>0</v>
      </c>
    </row>
    <row r="43" ht="15" customHeight="1" spans="1:4">
      <c r="A43" s="28" t="s">
        <v>1077</v>
      </c>
      <c r="B43" s="8"/>
      <c r="C43" s="28" t="s">
        <v>1131</v>
      </c>
      <c r="D43" s="8"/>
    </row>
    <row r="44" ht="15" customHeight="1" spans="1:4">
      <c r="A44" s="28" t="s">
        <v>1079</v>
      </c>
      <c r="B44" s="8"/>
      <c r="C44" s="28" t="s">
        <v>1132</v>
      </c>
      <c r="D44" s="8"/>
    </row>
    <row r="45" ht="15" customHeight="1" spans="1:4">
      <c r="A45" s="29" t="s">
        <v>1113</v>
      </c>
      <c r="B45" s="8"/>
      <c r="C45" s="28" t="s">
        <v>1082</v>
      </c>
      <c r="D45" s="8"/>
    </row>
    <row r="46" ht="15" customHeight="1" spans="1:4">
      <c r="A46" s="29" t="s">
        <v>1117</v>
      </c>
      <c r="B46" s="8"/>
      <c r="C46" s="28" t="s">
        <v>1133</v>
      </c>
      <c r="D46" s="8"/>
    </row>
    <row r="47" ht="15" customHeight="1" spans="1:4">
      <c r="A47" s="29" t="s">
        <v>1134</v>
      </c>
      <c r="B47" s="8"/>
      <c r="C47" s="28" t="s">
        <v>1135</v>
      </c>
      <c r="D47" s="8"/>
    </row>
    <row r="48" ht="15" customHeight="1" spans="1:4">
      <c r="A48" s="28" t="s">
        <v>1090</v>
      </c>
      <c r="B48" s="8"/>
      <c r="C48" s="28" t="s">
        <v>1136</v>
      </c>
      <c r="D48" s="8"/>
    </row>
    <row r="49" s="16" customFormat="1" ht="15" customHeight="1" spans="1:4">
      <c r="A49" s="29"/>
      <c r="B49" s="8"/>
      <c r="C49" s="28" t="s">
        <v>1137</v>
      </c>
      <c r="D49" s="8"/>
    </row>
    <row r="50" ht="15" customHeight="1" spans="1:4">
      <c r="A50" s="29"/>
      <c r="B50" s="8"/>
      <c r="C50" s="28" t="s">
        <v>1138</v>
      </c>
      <c r="D50" s="8"/>
    </row>
    <row r="51" ht="15" customHeight="1" spans="1:4">
      <c r="A51" s="26" t="s">
        <v>1139</v>
      </c>
      <c r="B51" s="27">
        <v>0</v>
      </c>
      <c r="C51" s="26" t="s">
        <v>1140</v>
      </c>
      <c r="D51" s="27">
        <v>0</v>
      </c>
    </row>
    <row r="52" ht="15" customHeight="1" spans="1:4">
      <c r="A52" s="29" t="s">
        <v>1141</v>
      </c>
      <c r="B52" s="8"/>
      <c r="C52" s="29" t="s">
        <v>1142</v>
      </c>
      <c r="D52" s="8"/>
    </row>
    <row r="53" ht="15" customHeight="1" spans="1:4">
      <c r="A53" s="29" t="s">
        <v>1115</v>
      </c>
      <c r="B53" s="8"/>
      <c r="C53" s="29" t="s">
        <v>1143</v>
      </c>
      <c r="D53" s="8"/>
    </row>
    <row r="54" ht="15" customHeight="1" spans="1:4">
      <c r="A54" s="29" t="s">
        <v>1113</v>
      </c>
      <c r="B54" s="8"/>
      <c r="C54" s="29" t="s">
        <v>1144</v>
      </c>
      <c r="D54" s="8"/>
    </row>
    <row r="55" s="16" customFormat="1" ht="15" customHeight="1" spans="1:4">
      <c r="A55" s="29" t="s">
        <v>1126</v>
      </c>
      <c r="B55" s="8"/>
      <c r="C55" s="29"/>
      <c r="D55" s="8"/>
    </row>
    <row r="56" ht="15" customHeight="1" spans="1:4">
      <c r="A56" s="29"/>
      <c r="B56" s="8"/>
      <c r="C56" s="29"/>
      <c r="D56" s="8"/>
    </row>
    <row r="57" ht="15" customHeight="1" spans="1:4">
      <c r="A57" s="39" t="s">
        <v>876</v>
      </c>
      <c r="B57" s="27">
        <v>1558</v>
      </c>
      <c r="C57" s="39" t="s">
        <v>877</v>
      </c>
      <c r="D57" s="27">
        <v>1331</v>
      </c>
    </row>
    <row r="58" ht="15" customHeight="1" spans="1:4">
      <c r="A58" s="29" t="s">
        <v>1030</v>
      </c>
      <c r="B58" s="8">
        <v>4434</v>
      </c>
      <c r="C58" s="29" t="s">
        <v>64</v>
      </c>
      <c r="D58" s="8">
        <v>4661</v>
      </c>
    </row>
    <row r="59" ht="15" customHeight="1" spans="1:4">
      <c r="A59" s="29"/>
      <c r="B59" s="8"/>
      <c r="C59" s="29"/>
      <c r="D59" s="8"/>
    </row>
    <row r="60" ht="15" customHeight="1" spans="1:4">
      <c r="A60" s="39" t="s">
        <v>69</v>
      </c>
      <c r="B60" s="27">
        <f>B57+B58</f>
        <v>5992</v>
      </c>
      <c r="C60" s="39" t="s">
        <v>70</v>
      </c>
      <c r="D60" s="27">
        <f>D57+D58</f>
        <v>5992</v>
      </c>
    </row>
    <row r="62" ht="14.25" spans="1:4">
      <c r="A62" s="20"/>
      <c r="B62" s="20"/>
      <c r="C62" s="20"/>
      <c r="D62" s="40"/>
    </row>
  </sheetData>
  <mergeCells count="2">
    <mergeCell ref="A2:D2"/>
    <mergeCell ref="E5:E7"/>
  </mergeCells>
  <pageMargins left="0.354167" right="0.354167" top="0.472222" bottom="0.196528" header="0.298611" footer="0.472222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II22"/>
  <sheetViews>
    <sheetView tabSelected="1" workbookViewId="0">
      <selection activeCell="I17" sqref="I17"/>
    </sheetView>
  </sheetViews>
  <sheetFormatPr defaultColWidth="10" defaultRowHeight="24.95" customHeight="1"/>
  <cols>
    <col min="1" max="1" width="46.125" style="1" customWidth="1"/>
    <col min="2" max="2" width="17.5" style="1" customWidth="1"/>
    <col min="3" max="3" width="15.625" style="1" customWidth="1"/>
    <col min="4" max="4" width="13.25" style="1" customWidth="1"/>
    <col min="5" max="5" width="10.5" style="1" customWidth="1"/>
    <col min="6" max="16384" width="10" style="1"/>
  </cols>
  <sheetData>
    <row r="1" customHeight="1" spans="1:1">
      <c r="A1" s="2" t="s">
        <v>1145</v>
      </c>
    </row>
    <row r="2" customHeight="1" spans="1:4">
      <c r="A2" s="3" t="s">
        <v>1146</v>
      </c>
      <c r="B2" s="3"/>
      <c r="C2" s="3"/>
      <c r="D2" s="3"/>
    </row>
    <row r="3" ht="20.25" customHeight="1" spans="4:4">
      <c r="D3" s="4" t="s">
        <v>122</v>
      </c>
    </row>
    <row r="4" ht="34.5" customHeight="1" spans="1:4">
      <c r="A4" s="5" t="s">
        <v>104</v>
      </c>
      <c r="B4" s="5" t="s">
        <v>87</v>
      </c>
      <c r="C4" s="5" t="s">
        <v>88</v>
      </c>
      <c r="D4" s="5" t="s">
        <v>1147</v>
      </c>
    </row>
    <row r="5" customHeight="1" spans="1:4">
      <c r="A5" s="6" t="s">
        <v>1148</v>
      </c>
      <c r="B5" s="7"/>
      <c r="C5" s="7"/>
      <c r="D5" s="6"/>
    </row>
    <row r="6" customHeight="1" spans="1:4">
      <c r="A6" s="6" t="s">
        <v>1149</v>
      </c>
      <c r="B6" s="7"/>
      <c r="C6" s="7"/>
      <c r="D6" s="6"/>
    </row>
    <row r="7" customHeight="1" spans="1:6">
      <c r="A7" s="6" t="s">
        <v>1150</v>
      </c>
      <c r="B7" s="8">
        <v>466</v>
      </c>
      <c r="C7" s="8">
        <v>227</v>
      </c>
      <c r="D7" s="9">
        <f>C7/B7*100</f>
        <v>48.7124463519313</v>
      </c>
      <c r="E7" s="10"/>
      <c r="F7" s="10"/>
    </row>
    <row r="8" customHeight="1" spans="1:4">
      <c r="A8" s="6" t="s">
        <v>1151</v>
      </c>
      <c r="B8" s="8">
        <v>4434</v>
      </c>
      <c r="C8" s="8">
        <v>4661</v>
      </c>
      <c r="D8" s="9">
        <f>C8/B8*100</f>
        <v>105.119530897609</v>
      </c>
    </row>
    <row r="9" customHeight="1" spans="1:4">
      <c r="A9" s="6" t="s">
        <v>1152</v>
      </c>
      <c r="B9" s="11"/>
      <c r="C9" s="8"/>
      <c r="D9" s="9"/>
    </row>
    <row r="10" customHeight="1" spans="1:4">
      <c r="A10" s="6" t="s">
        <v>1153</v>
      </c>
      <c r="B10" s="11"/>
      <c r="C10" s="8"/>
      <c r="D10" s="9"/>
    </row>
    <row r="11" customHeight="1" spans="1:4">
      <c r="A11" s="6" t="s">
        <v>1154</v>
      </c>
      <c r="B11" s="11"/>
      <c r="C11" s="11"/>
      <c r="D11" s="9"/>
    </row>
    <row r="12" customHeight="1" spans="1:4">
      <c r="A12" s="6" t="s">
        <v>1155</v>
      </c>
      <c r="B12" s="11"/>
      <c r="C12" s="11"/>
      <c r="D12" s="9"/>
    </row>
    <row r="13" customHeight="1" spans="1:4">
      <c r="A13" s="6" t="s">
        <v>1156</v>
      </c>
      <c r="B13" s="7"/>
      <c r="C13" s="7"/>
      <c r="D13" s="9"/>
    </row>
    <row r="14" customHeight="1" spans="1:4">
      <c r="A14" s="6" t="s">
        <v>1157</v>
      </c>
      <c r="B14" s="7"/>
      <c r="C14" s="7"/>
      <c r="D14" s="9"/>
    </row>
    <row r="15" customHeight="1" spans="1:4">
      <c r="A15" s="6" t="s">
        <v>1158</v>
      </c>
      <c r="B15" s="7"/>
      <c r="C15" s="7"/>
      <c r="D15" s="9"/>
    </row>
    <row r="16" customHeight="1" spans="1:4">
      <c r="A16" s="6" t="s">
        <v>1159</v>
      </c>
      <c r="B16" s="7"/>
      <c r="C16" s="7"/>
      <c r="D16" s="9"/>
    </row>
    <row r="17" customHeight="1" spans="1:4">
      <c r="A17" s="6" t="s">
        <v>1160</v>
      </c>
      <c r="B17" s="7"/>
      <c r="C17" s="7"/>
      <c r="D17" s="9"/>
    </row>
    <row r="18" customHeight="1" spans="1:4">
      <c r="A18" s="6" t="s">
        <v>1161</v>
      </c>
      <c r="B18" s="7"/>
      <c r="C18" s="7"/>
      <c r="D18" s="9"/>
    </row>
    <row r="19" customHeight="1" spans="1:4">
      <c r="A19" s="6" t="s">
        <v>1162</v>
      </c>
      <c r="B19" s="8"/>
      <c r="C19" s="8"/>
      <c r="D19" s="9"/>
    </row>
    <row r="20" customHeight="1" spans="1:4">
      <c r="A20" s="6" t="s">
        <v>1163</v>
      </c>
      <c r="B20" s="8"/>
      <c r="C20" s="8"/>
      <c r="D20" s="9"/>
    </row>
    <row r="21" customHeight="1" spans="1:4">
      <c r="A21" s="12" t="s">
        <v>1164</v>
      </c>
      <c r="B21" s="13">
        <v>466</v>
      </c>
      <c r="C21" s="13">
        <v>227</v>
      </c>
      <c r="D21" s="14">
        <f>C21/B21*100</f>
        <v>48.7124463519313</v>
      </c>
    </row>
    <row r="22" customHeight="1" spans="1:4">
      <c r="A22" s="12" t="s">
        <v>1165</v>
      </c>
      <c r="B22" s="13">
        <v>4434</v>
      </c>
      <c r="C22" s="13">
        <v>4661</v>
      </c>
      <c r="D22" s="14">
        <f>C22/B22*100</f>
        <v>105.119530897609</v>
      </c>
    </row>
  </sheetData>
  <mergeCells count="61">
    <mergeCell ref="A2:D2"/>
    <mergeCell ref="F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P2:BS2"/>
    <mergeCell ref="BT2:BW2"/>
    <mergeCell ref="BX2:CA2"/>
    <mergeCell ref="CB2:CE2"/>
    <mergeCell ref="CF2:CI2"/>
    <mergeCell ref="CJ2:CM2"/>
    <mergeCell ref="CN2:CQ2"/>
    <mergeCell ref="CR2:CU2"/>
    <mergeCell ref="CV2:CY2"/>
    <mergeCell ref="CZ2:DC2"/>
    <mergeCell ref="DD2:DG2"/>
    <mergeCell ref="DH2:DK2"/>
    <mergeCell ref="DL2:DO2"/>
    <mergeCell ref="DP2:DS2"/>
    <mergeCell ref="DT2:DW2"/>
    <mergeCell ref="DX2:EA2"/>
    <mergeCell ref="EB2:EE2"/>
    <mergeCell ref="EF2:EI2"/>
    <mergeCell ref="EJ2:EM2"/>
    <mergeCell ref="EN2:EQ2"/>
    <mergeCell ref="ER2:EU2"/>
    <mergeCell ref="EV2:EY2"/>
    <mergeCell ref="EZ2:FC2"/>
    <mergeCell ref="FD2:FG2"/>
    <mergeCell ref="FH2:FK2"/>
    <mergeCell ref="FL2:FO2"/>
    <mergeCell ref="FP2:FS2"/>
    <mergeCell ref="FT2:FW2"/>
    <mergeCell ref="FX2:GA2"/>
    <mergeCell ref="GB2:GE2"/>
    <mergeCell ref="GF2:GI2"/>
    <mergeCell ref="GJ2:GM2"/>
    <mergeCell ref="GN2:GQ2"/>
    <mergeCell ref="GR2:GU2"/>
    <mergeCell ref="GV2:GY2"/>
    <mergeCell ref="GZ2:HC2"/>
    <mergeCell ref="HD2:HG2"/>
    <mergeCell ref="HH2:HK2"/>
    <mergeCell ref="HL2:HO2"/>
    <mergeCell ref="HP2:HS2"/>
    <mergeCell ref="HT2:HW2"/>
    <mergeCell ref="HX2:IA2"/>
    <mergeCell ref="IB2:IE2"/>
    <mergeCell ref="IF2:II2"/>
  </mergeCells>
  <printOptions horizontalCentered="1"/>
  <pageMargins left="0.432638888888889" right="0.432638888888889" top="0.751388888888889" bottom="0.751388888888889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F18"/>
  <sheetViews>
    <sheetView view="pageBreakPreview" zoomScaleNormal="100" workbookViewId="0">
      <selection activeCell="C22" sqref="C22"/>
    </sheetView>
  </sheetViews>
  <sheetFormatPr defaultColWidth="10" defaultRowHeight="21" customHeight="1" outlineLevelCol="5"/>
  <cols>
    <col min="1" max="1" width="34.875" style="1" customWidth="1"/>
    <col min="2" max="2" width="17.375" style="1" customWidth="1"/>
    <col min="3" max="3" width="16.125" style="1" customWidth="1"/>
    <col min="4" max="4" width="18.5" style="1" customWidth="1"/>
    <col min="5" max="6" width="12.625" style="1"/>
    <col min="7" max="16384" width="10" style="1"/>
  </cols>
  <sheetData>
    <row r="1" customHeight="1" spans="1:2">
      <c r="A1" s="49" t="s">
        <v>85</v>
      </c>
      <c r="B1" s="49"/>
    </row>
    <row r="2" ht="48.75" customHeight="1" spans="1:4">
      <c r="A2" s="3" t="s">
        <v>86</v>
      </c>
      <c r="B2" s="3"/>
      <c r="C2" s="3"/>
      <c r="D2" s="3"/>
    </row>
    <row r="3" customHeight="1" spans="4:4">
      <c r="D3" s="4" t="s">
        <v>2</v>
      </c>
    </row>
    <row r="4" ht="46.5" customHeight="1" spans="1:4">
      <c r="A4" s="51" t="s">
        <v>3</v>
      </c>
      <c r="B4" s="51" t="s">
        <v>87</v>
      </c>
      <c r="C4" s="51" t="s">
        <v>88</v>
      </c>
      <c r="D4" s="5" t="s">
        <v>89</v>
      </c>
    </row>
    <row r="5" customHeight="1" spans="1:6">
      <c r="A5" s="12" t="s">
        <v>90</v>
      </c>
      <c r="B5" s="258">
        <f>SUM(B6:B8)</f>
        <v>29707</v>
      </c>
      <c r="C5" s="258">
        <f>SUM(C6:C8)</f>
        <v>37852</v>
      </c>
      <c r="D5" s="281">
        <v>127.4</v>
      </c>
      <c r="F5" s="282"/>
    </row>
    <row r="6" customHeight="1" spans="1:6">
      <c r="A6" s="43" t="s">
        <v>91</v>
      </c>
      <c r="B6" s="259">
        <v>13929</v>
      </c>
      <c r="C6" s="259">
        <v>18630</v>
      </c>
      <c r="D6" s="283">
        <v>33.7</v>
      </c>
      <c r="F6" s="282"/>
    </row>
    <row r="7" customHeight="1" spans="1:6">
      <c r="A7" s="43" t="s">
        <v>92</v>
      </c>
      <c r="B7" s="259">
        <v>4837</v>
      </c>
      <c r="C7" s="259">
        <v>5789</v>
      </c>
      <c r="D7" s="283">
        <v>19.7</v>
      </c>
      <c r="F7" s="282"/>
    </row>
    <row r="8" s="17" customFormat="1" customHeight="1" spans="1:6">
      <c r="A8" s="152" t="s">
        <v>93</v>
      </c>
      <c r="B8" s="151">
        <v>10941</v>
      </c>
      <c r="C8" s="151">
        <v>13433</v>
      </c>
      <c r="D8" s="284">
        <v>20.3</v>
      </c>
      <c r="F8" s="158"/>
    </row>
    <row r="9" customHeight="1" spans="1:6">
      <c r="A9" s="12" t="s">
        <v>94</v>
      </c>
      <c r="B9" s="258">
        <f>SUM(B10:B15)</f>
        <v>21009</v>
      </c>
      <c r="C9" s="258">
        <f>SUM(C10:C15)</f>
        <v>16161</v>
      </c>
      <c r="D9" s="281">
        <v>-23.1</v>
      </c>
      <c r="F9" s="282"/>
    </row>
    <row r="10" customHeight="1" spans="1:6">
      <c r="A10" s="43" t="s">
        <v>95</v>
      </c>
      <c r="B10" s="285">
        <v>1064</v>
      </c>
      <c r="C10" s="259">
        <v>2000</v>
      </c>
      <c r="D10" s="283">
        <v>88.1</v>
      </c>
      <c r="E10" s="273"/>
      <c r="F10" s="282"/>
    </row>
    <row r="11" customHeight="1" spans="1:6">
      <c r="A11" s="6" t="s">
        <v>96</v>
      </c>
      <c r="B11" s="6"/>
      <c r="C11" s="259"/>
      <c r="D11" s="286"/>
      <c r="E11" s="282"/>
      <c r="F11" s="282"/>
    </row>
    <row r="12" customHeight="1" spans="1:6">
      <c r="A12" s="43" t="s">
        <v>97</v>
      </c>
      <c r="B12" s="43"/>
      <c r="C12" s="259">
        <v>300</v>
      </c>
      <c r="D12" s="286"/>
      <c r="F12" s="282"/>
    </row>
    <row r="13" customHeight="1" spans="1:6">
      <c r="A13" s="43" t="s">
        <v>98</v>
      </c>
      <c r="B13" s="285">
        <v>18340</v>
      </c>
      <c r="C13" s="259">
        <v>13861</v>
      </c>
      <c r="D13" s="283">
        <v>-24.4</v>
      </c>
      <c r="F13" s="282"/>
    </row>
    <row r="14" customHeight="1" spans="1:6">
      <c r="A14" s="43" t="s">
        <v>99</v>
      </c>
      <c r="B14" s="43"/>
      <c r="C14" s="259"/>
      <c r="D14" s="286"/>
      <c r="F14" s="282"/>
    </row>
    <row r="15" customHeight="1" spans="1:6">
      <c r="A15" s="43" t="s">
        <v>100</v>
      </c>
      <c r="B15" s="285">
        <v>1605</v>
      </c>
      <c r="C15" s="259"/>
      <c r="D15" s="286"/>
      <c r="F15" s="282"/>
    </row>
    <row r="16" customHeight="1" spans="1:6">
      <c r="A16" s="43"/>
      <c r="B16" s="43"/>
      <c r="C16" s="259"/>
      <c r="D16" s="286"/>
      <c r="F16" s="282"/>
    </row>
    <row r="17" customHeight="1" spans="1:6">
      <c r="A17" s="51" t="s">
        <v>101</v>
      </c>
      <c r="B17" s="258">
        <f>B9+B5</f>
        <v>50716</v>
      </c>
      <c r="C17" s="258">
        <f>C9+C5</f>
        <v>54013</v>
      </c>
      <c r="D17" s="281">
        <v>6.5</v>
      </c>
      <c r="E17" s="273"/>
      <c r="F17" s="287"/>
    </row>
    <row r="18" ht="32.25" customHeight="1" spans="5:5">
      <c r="E18" s="282"/>
    </row>
  </sheetData>
  <mergeCells count="2">
    <mergeCell ref="A2:D2"/>
    <mergeCell ref="A18:D18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H33"/>
  <sheetViews>
    <sheetView workbookViewId="0">
      <selection activeCell="H11" sqref="H11"/>
    </sheetView>
  </sheetViews>
  <sheetFormatPr defaultColWidth="10" defaultRowHeight="16.5" customHeight="1" outlineLevelCol="7"/>
  <cols>
    <col min="1" max="1" width="23.375" style="1" customWidth="1"/>
    <col min="2" max="6" width="12.75" style="1" customWidth="1"/>
    <col min="7" max="7" width="10" style="1"/>
    <col min="8" max="8" width="13.75" style="1"/>
    <col min="9" max="16384" width="10" style="1"/>
  </cols>
  <sheetData>
    <row r="1" customHeight="1" spans="1:4">
      <c r="A1" s="49" t="s">
        <v>102</v>
      </c>
      <c r="B1" s="49"/>
      <c r="C1" s="49"/>
      <c r="D1" s="49"/>
    </row>
    <row r="2" ht="30" customHeight="1" spans="1:6">
      <c r="A2" s="3" t="s">
        <v>103</v>
      </c>
      <c r="B2" s="3"/>
      <c r="C2" s="3"/>
      <c r="D2" s="3"/>
      <c r="E2" s="3"/>
      <c r="F2" s="3"/>
    </row>
    <row r="3" customHeight="1" spans="6:6">
      <c r="F3" s="274" t="s">
        <v>2</v>
      </c>
    </row>
    <row r="4" ht="28" customHeight="1" spans="1:6">
      <c r="A4" s="51" t="s">
        <v>104</v>
      </c>
      <c r="B4" s="5" t="s">
        <v>105</v>
      </c>
      <c r="C4" s="5" t="s">
        <v>106</v>
      </c>
      <c r="D4" s="5" t="s">
        <v>107</v>
      </c>
      <c r="E4" s="5" t="s">
        <v>108</v>
      </c>
      <c r="F4" s="52" t="s">
        <v>89</v>
      </c>
    </row>
    <row r="5" ht="18.95" customHeight="1" spans="1:6">
      <c r="A5" s="43" t="s">
        <v>9</v>
      </c>
      <c r="B5" s="275">
        <v>12590</v>
      </c>
      <c r="C5" s="275">
        <v>10948</v>
      </c>
      <c r="D5" s="275">
        <v>9990</v>
      </c>
      <c r="E5" s="259">
        <f>8568+1500</f>
        <v>10068</v>
      </c>
      <c r="F5" s="276">
        <f>(E5-D5)/D5</f>
        <v>0.00780780780780781</v>
      </c>
    </row>
    <row r="6" ht="18.95" customHeight="1" spans="1:6">
      <c r="A6" s="43" t="s">
        <v>11</v>
      </c>
      <c r="B6" s="275"/>
      <c r="C6" s="275">
        <v>649</v>
      </c>
      <c r="D6" s="275">
        <v>649</v>
      </c>
      <c r="E6" s="259">
        <v>408</v>
      </c>
      <c r="F6" s="276">
        <f t="shared" ref="F6:F29" si="0">(E6-D6)/D6</f>
        <v>-0.371340523882897</v>
      </c>
    </row>
    <row r="7" ht="18.95" customHeight="1" spans="1:6">
      <c r="A7" s="43" t="s">
        <v>109</v>
      </c>
      <c r="B7" s="275"/>
      <c r="C7" s="275">
        <v>2</v>
      </c>
      <c r="D7" s="275"/>
      <c r="E7" s="259"/>
      <c r="F7" s="276"/>
    </row>
    <row r="8" ht="18.95" customHeight="1" spans="1:6">
      <c r="A8" s="43" t="s">
        <v>13</v>
      </c>
      <c r="B8" s="275">
        <v>5720</v>
      </c>
      <c r="C8" s="275">
        <v>5827</v>
      </c>
      <c r="D8" s="275">
        <v>5745</v>
      </c>
      <c r="E8" s="259">
        <v>5456</v>
      </c>
      <c r="F8" s="276">
        <f t="shared" si="0"/>
        <v>-0.0503046127067015</v>
      </c>
    </row>
    <row r="9" ht="18.95" customHeight="1" spans="1:6">
      <c r="A9" s="43" t="s">
        <v>15</v>
      </c>
      <c r="B9" s="275">
        <v>1404</v>
      </c>
      <c r="C9" s="275">
        <v>4682</v>
      </c>
      <c r="D9" s="275">
        <v>4163</v>
      </c>
      <c r="E9" s="259">
        <f>449+700+1295+1000</f>
        <v>3444</v>
      </c>
      <c r="F9" s="276">
        <f t="shared" si="0"/>
        <v>-0.172711986548162</v>
      </c>
    </row>
    <row r="10" ht="18.95" customHeight="1" spans="1:6">
      <c r="A10" s="150" t="s">
        <v>17</v>
      </c>
      <c r="B10" s="275"/>
      <c r="C10" s="275">
        <v>1</v>
      </c>
      <c r="D10" s="275"/>
      <c r="E10" s="151">
        <v>10</v>
      </c>
      <c r="F10" s="276"/>
    </row>
    <row r="11" ht="18.95" customHeight="1" spans="1:6">
      <c r="A11" s="150" t="s">
        <v>19</v>
      </c>
      <c r="B11" s="275">
        <v>5507</v>
      </c>
      <c r="C11" s="275">
        <v>5162</v>
      </c>
      <c r="D11" s="275">
        <v>5158</v>
      </c>
      <c r="E11" s="151">
        <v>6633</v>
      </c>
      <c r="F11" s="276">
        <f t="shared" si="0"/>
        <v>0.28596355176425</v>
      </c>
    </row>
    <row r="12" ht="18.95" customHeight="1" spans="1:6">
      <c r="A12" s="6" t="s">
        <v>21</v>
      </c>
      <c r="B12" s="275">
        <v>890</v>
      </c>
      <c r="C12" s="275">
        <v>3183</v>
      </c>
      <c r="D12" s="275">
        <v>3183</v>
      </c>
      <c r="E12" s="259">
        <v>1832</v>
      </c>
      <c r="F12" s="276">
        <f t="shared" si="0"/>
        <v>-0.424442349984292</v>
      </c>
    </row>
    <row r="13" ht="18.95" customHeight="1" spans="1:6">
      <c r="A13" s="43" t="s">
        <v>23</v>
      </c>
      <c r="B13" s="275">
        <v>1483</v>
      </c>
      <c r="C13" s="275">
        <v>755</v>
      </c>
      <c r="D13" s="275">
        <v>755</v>
      </c>
      <c r="E13" s="259">
        <v>958</v>
      </c>
      <c r="F13" s="276">
        <f t="shared" si="0"/>
        <v>0.26887417218543</v>
      </c>
    </row>
    <row r="14" ht="18.95" customHeight="1" spans="1:6">
      <c r="A14" s="43" t="s">
        <v>25</v>
      </c>
      <c r="B14" s="275">
        <v>801</v>
      </c>
      <c r="C14" s="275">
        <v>3667</v>
      </c>
      <c r="D14" s="275">
        <v>3652</v>
      </c>
      <c r="E14" s="259">
        <v>1819</v>
      </c>
      <c r="F14" s="276">
        <f t="shared" si="0"/>
        <v>-0.501916757940854</v>
      </c>
    </row>
    <row r="15" ht="18.95" customHeight="1" spans="1:6">
      <c r="A15" s="43" t="s">
        <v>27</v>
      </c>
      <c r="B15" s="275">
        <v>503</v>
      </c>
      <c r="C15" s="275">
        <v>1161</v>
      </c>
      <c r="D15" s="275">
        <v>1094</v>
      </c>
      <c r="E15" s="259">
        <f>940</f>
        <v>940</v>
      </c>
      <c r="F15" s="276">
        <f t="shared" si="0"/>
        <v>-0.140767824497258</v>
      </c>
    </row>
    <row r="16" ht="18.95" customHeight="1" spans="1:6">
      <c r="A16" s="43" t="s">
        <v>29</v>
      </c>
      <c r="B16" s="275"/>
      <c r="C16" s="275">
        <v>136</v>
      </c>
      <c r="D16" s="275">
        <v>136</v>
      </c>
      <c r="E16" s="259"/>
      <c r="F16" s="276">
        <f t="shared" si="0"/>
        <v>-1</v>
      </c>
    </row>
    <row r="17" ht="18.95" customHeight="1" spans="1:6">
      <c r="A17" s="6" t="s">
        <v>31</v>
      </c>
      <c r="B17" s="275">
        <v>1000</v>
      </c>
      <c r="C17" s="275">
        <v>143</v>
      </c>
      <c r="D17" s="275">
        <v>143</v>
      </c>
      <c r="E17" s="259">
        <v>1000</v>
      </c>
      <c r="F17" s="276">
        <f t="shared" si="0"/>
        <v>5.99300699300699</v>
      </c>
    </row>
    <row r="18" ht="18.95" customHeight="1" spans="1:6">
      <c r="A18" s="43" t="s">
        <v>33</v>
      </c>
      <c r="B18" s="275">
        <v>529</v>
      </c>
      <c r="C18" s="275">
        <v>417</v>
      </c>
      <c r="D18" s="275">
        <v>405</v>
      </c>
      <c r="E18" s="259">
        <v>644</v>
      </c>
      <c r="F18" s="276">
        <f t="shared" si="0"/>
        <v>0.590123456790123</v>
      </c>
    </row>
    <row r="19" ht="18.95" customHeight="1" spans="1:6">
      <c r="A19" s="43" t="s">
        <v>35</v>
      </c>
      <c r="B19" s="275"/>
      <c r="C19" s="43"/>
      <c r="D19" s="43"/>
      <c r="E19" s="259"/>
      <c r="F19" s="276"/>
    </row>
    <row r="20" ht="18.95" customHeight="1" spans="1:6">
      <c r="A20" s="43" t="s">
        <v>37</v>
      </c>
      <c r="B20" s="275"/>
      <c r="C20" s="43"/>
      <c r="D20" s="43"/>
      <c r="E20" s="259"/>
      <c r="F20" s="276"/>
    </row>
    <row r="21" ht="18.95" customHeight="1" spans="1:6">
      <c r="A21" s="43" t="s">
        <v>39</v>
      </c>
      <c r="B21" s="275">
        <v>963</v>
      </c>
      <c r="C21" s="275">
        <v>2034</v>
      </c>
      <c r="D21" s="275">
        <v>2034</v>
      </c>
      <c r="E21" s="259">
        <v>1136</v>
      </c>
      <c r="F21" s="276">
        <f t="shared" si="0"/>
        <v>-0.44149459193707</v>
      </c>
    </row>
    <row r="22" ht="18.95" customHeight="1" spans="1:6">
      <c r="A22" s="43" t="s">
        <v>41</v>
      </c>
      <c r="B22" s="275"/>
      <c r="C22" s="43"/>
      <c r="D22" s="43"/>
      <c r="E22" s="259"/>
      <c r="F22" s="276"/>
    </row>
    <row r="23" ht="18.95" customHeight="1" spans="1:6">
      <c r="A23" s="43" t="s">
        <v>43</v>
      </c>
      <c r="B23" s="275">
        <v>304</v>
      </c>
      <c r="C23" s="275">
        <v>255</v>
      </c>
      <c r="D23" s="275">
        <v>255</v>
      </c>
      <c r="E23" s="259">
        <f>260</f>
        <v>260</v>
      </c>
      <c r="F23" s="276">
        <f t="shared" si="0"/>
        <v>0.0196078431372549</v>
      </c>
    </row>
    <row r="24" ht="18.95" customHeight="1" spans="1:6">
      <c r="A24" s="43" t="s">
        <v>45</v>
      </c>
      <c r="B24" s="275">
        <v>3000</v>
      </c>
      <c r="C24" s="43"/>
      <c r="D24" s="43"/>
      <c r="E24" s="259">
        <v>1000</v>
      </c>
      <c r="F24" s="276"/>
    </row>
    <row r="25" ht="18.95" customHeight="1" spans="1:6">
      <c r="A25" s="43" t="s">
        <v>110</v>
      </c>
      <c r="B25" s="275"/>
      <c r="C25" s="43"/>
      <c r="D25" s="43"/>
      <c r="E25" s="259">
        <v>1505</v>
      </c>
      <c r="F25" s="276"/>
    </row>
    <row r="26" ht="18.95" customHeight="1" spans="1:6">
      <c r="A26" s="43" t="s">
        <v>47</v>
      </c>
      <c r="B26" s="275">
        <v>603</v>
      </c>
      <c r="C26" s="275">
        <v>604</v>
      </c>
      <c r="D26" s="275">
        <v>604</v>
      </c>
      <c r="E26" s="259">
        <v>575</v>
      </c>
      <c r="F26" s="276">
        <f t="shared" si="0"/>
        <v>-0.0480132450331126</v>
      </c>
    </row>
    <row r="27" ht="18.95" customHeight="1" spans="1:6">
      <c r="A27" s="43" t="s">
        <v>49</v>
      </c>
      <c r="B27" s="275"/>
      <c r="C27" s="43"/>
      <c r="D27" s="43"/>
      <c r="E27" s="259"/>
      <c r="F27" s="276"/>
    </row>
    <row r="28" ht="18.95" customHeight="1" spans="1:6">
      <c r="A28" s="43" t="s">
        <v>51</v>
      </c>
      <c r="B28" s="275">
        <v>3000</v>
      </c>
      <c r="C28" s="275">
        <v>2711</v>
      </c>
      <c r="D28" s="275">
        <v>2711</v>
      </c>
      <c r="E28" s="259">
        <v>2000</v>
      </c>
      <c r="F28" s="276">
        <f t="shared" si="0"/>
        <v>-0.262264846919956</v>
      </c>
    </row>
    <row r="29" ht="18.95" customHeight="1" spans="1:6">
      <c r="A29" s="51" t="s">
        <v>111</v>
      </c>
      <c r="B29" s="277">
        <f>SUM(B5:B28)</f>
        <v>38297</v>
      </c>
      <c r="C29" s="277">
        <f>SUM(C5:C28)</f>
        <v>42337</v>
      </c>
      <c r="D29" s="277">
        <f>SUM(D5:D28)</f>
        <v>40677</v>
      </c>
      <c r="E29" s="277">
        <f>SUM(E5:E28)</f>
        <v>39688</v>
      </c>
      <c r="F29" s="278">
        <f t="shared" si="0"/>
        <v>-0.0243134941121518</v>
      </c>
    </row>
    <row r="30" ht="19.5" customHeight="1" spans="8:8">
      <c r="H30" s="262"/>
    </row>
    <row r="31" customHeight="1" spans="5:8">
      <c r="E31" s="279"/>
      <c r="H31" s="262"/>
    </row>
    <row r="32" ht="13.5" spans="5:8">
      <c r="E32" s="10"/>
      <c r="H32" s="262"/>
    </row>
    <row r="33" ht="13.5" spans="5:5">
      <c r="E33" s="280"/>
    </row>
  </sheetData>
  <mergeCells count="2">
    <mergeCell ref="A2:F2"/>
    <mergeCell ref="A30:F3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D30"/>
  <sheetViews>
    <sheetView workbookViewId="0">
      <selection activeCell="C12" sqref="C12"/>
    </sheetView>
  </sheetViews>
  <sheetFormatPr defaultColWidth="10" defaultRowHeight="13.5" outlineLevelCol="3"/>
  <cols>
    <col min="1" max="1" width="27.75" style="1" customWidth="1"/>
    <col min="2" max="2" width="16" style="1" customWidth="1"/>
    <col min="3" max="3" width="21.75" style="1" customWidth="1"/>
    <col min="4" max="4" width="16.875" style="1" customWidth="1"/>
    <col min="5" max="16384" width="10" style="1"/>
  </cols>
  <sheetData>
    <row r="1" ht="17.25" customHeight="1" spans="1:1">
      <c r="A1" s="49" t="s">
        <v>112</v>
      </c>
    </row>
    <row r="2" ht="30" customHeight="1" spans="1:4">
      <c r="A2" s="3" t="s">
        <v>113</v>
      </c>
      <c r="B2" s="3"/>
      <c r="C2" s="3"/>
      <c r="D2" s="3"/>
    </row>
    <row r="3" ht="18" customHeight="1" spans="4:4">
      <c r="D3" s="1" t="s">
        <v>2</v>
      </c>
    </row>
    <row r="4" ht="39" customHeight="1" spans="1:4">
      <c r="A4" s="51" t="s">
        <v>114</v>
      </c>
      <c r="B4" s="51" t="s">
        <v>115</v>
      </c>
      <c r="C4" s="51" t="s">
        <v>116</v>
      </c>
      <c r="D4" s="5" t="s">
        <v>117</v>
      </c>
    </row>
    <row r="5" ht="23.1" customHeight="1" spans="1:4">
      <c r="A5" s="43" t="s">
        <v>9</v>
      </c>
      <c r="B5" s="259">
        <v>10068</v>
      </c>
      <c r="C5" s="259">
        <v>10068</v>
      </c>
      <c r="D5" s="43"/>
    </row>
    <row r="6" ht="23.1" customHeight="1" spans="1:4">
      <c r="A6" s="43" t="s">
        <v>109</v>
      </c>
      <c r="B6" s="259"/>
      <c r="C6" s="259"/>
      <c r="D6" s="43"/>
    </row>
    <row r="7" ht="23.1" customHeight="1" spans="1:4">
      <c r="A7" s="43" t="s">
        <v>11</v>
      </c>
      <c r="B7" s="259">
        <v>408</v>
      </c>
      <c r="C7" s="259">
        <v>408</v>
      </c>
      <c r="D7" s="43"/>
    </row>
    <row r="8" ht="23.1" customHeight="1" spans="1:4">
      <c r="A8" s="43" t="s">
        <v>13</v>
      </c>
      <c r="B8" s="259">
        <v>5456</v>
      </c>
      <c r="C8" s="259">
        <v>5456</v>
      </c>
      <c r="D8" s="43"/>
    </row>
    <row r="9" ht="23.1" customHeight="1" spans="1:4">
      <c r="A9" s="43" t="s">
        <v>15</v>
      </c>
      <c r="B9" s="151">
        <v>3444</v>
      </c>
      <c r="C9" s="151">
        <v>3444</v>
      </c>
      <c r="D9" s="43"/>
    </row>
    <row r="10" ht="23.1" customHeight="1" spans="1:4">
      <c r="A10" s="6" t="s">
        <v>17</v>
      </c>
      <c r="B10" s="151">
        <v>10</v>
      </c>
      <c r="C10" s="151">
        <v>10</v>
      </c>
      <c r="D10" s="43"/>
    </row>
    <row r="11" ht="23.1" customHeight="1" spans="1:4">
      <c r="A11" s="43" t="s">
        <v>19</v>
      </c>
      <c r="B11" s="259">
        <v>6633</v>
      </c>
      <c r="C11" s="259">
        <v>6633</v>
      </c>
      <c r="D11" s="43"/>
    </row>
    <row r="12" ht="23.1" customHeight="1" spans="1:4">
      <c r="A12" s="43" t="s">
        <v>21</v>
      </c>
      <c r="B12" s="259">
        <v>1832</v>
      </c>
      <c r="C12" s="259">
        <v>1832</v>
      </c>
      <c r="D12" s="43"/>
    </row>
    <row r="13" ht="23.1" customHeight="1" spans="1:4">
      <c r="A13" s="43" t="s">
        <v>23</v>
      </c>
      <c r="B13" s="259">
        <v>958</v>
      </c>
      <c r="C13" s="259">
        <v>958</v>
      </c>
      <c r="D13" s="43"/>
    </row>
    <row r="14" ht="23.1" customHeight="1" spans="1:4">
      <c r="A14" s="43" t="s">
        <v>25</v>
      </c>
      <c r="B14" s="259">
        <v>1819</v>
      </c>
      <c r="C14" s="259">
        <v>1819</v>
      </c>
      <c r="D14" s="43"/>
    </row>
    <row r="15" ht="23.1" customHeight="1" spans="1:4">
      <c r="A15" s="43" t="s">
        <v>27</v>
      </c>
      <c r="B15" s="259">
        <v>940</v>
      </c>
      <c r="C15" s="259">
        <v>905</v>
      </c>
      <c r="D15" s="43">
        <v>35</v>
      </c>
    </row>
    <row r="16" ht="23.1" customHeight="1" spans="1:4">
      <c r="A16" s="43" t="s">
        <v>29</v>
      </c>
      <c r="B16" s="259"/>
      <c r="C16" s="259"/>
      <c r="D16" s="43"/>
    </row>
    <row r="17" ht="23.1" customHeight="1" spans="1:4">
      <c r="A17" s="6" t="s">
        <v>31</v>
      </c>
      <c r="B17" s="259">
        <v>1000</v>
      </c>
      <c r="C17" s="259">
        <v>1000</v>
      </c>
      <c r="D17" s="43"/>
    </row>
    <row r="18" ht="23.1" customHeight="1" spans="1:4">
      <c r="A18" s="43" t="s">
        <v>33</v>
      </c>
      <c r="B18" s="259">
        <v>644</v>
      </c>
      <c r="C18" s="259">
        <v>644</v>
      </c>
      <c r="D18" s="43"/>
    </row>
    <row r="19" ht="23.1" customHeight="1" spans="1:4">
      <c r="A19" s="43" t="s">
        <v>35</v>
      </c>
      <c r="B19" s="259"/>
      <c r="C19" s="259"/>
      <c r="D19" s="43"/>
    </row>
    <row r="20" ht="23.1" customHeight="1" spans="1:4">
      <c r="A20" s="43" t="s">
        <v>37</v>
      </c>
      <c r="B20" s="259"/>
      <c r="C20" s="259"/>
      <c r="D20" s="43"/>
    </row>
    <row r="21" ht="23.1" customHeight="1" spans="1:4">
      <c r="A21" s="43" t="s">
        <v>39</v>
      </c>
      <c r="B21" s="259">
        <v>1136</v>
      </c>
      <c r="C21" s="259">
        <v>1136</v>
      </c>
      <c r="D21" s="43"/>
    </row>
    <row r="22" ht="23.1" customHeight="1" spans="1:4">
      <c r="A22" s="43" t="s">
        <v>118</v>
      </c>
      <c r="B22" s="259"/>
      <c r="C22" s="259"/>
      <c r="D22" s="43"/>
    </row>
    <row r="23" ht="23.1" customHeight="1" spans="1:4">
      <c r="A23" s="43" t="s">
        <v>43</v>
      </c>
      <c r="B23" s="259">
        <v>260</v>
      </c>
      <c r="C23" s="259">
        <v>258</v>
      </c>
      <c r="D23" s="43">
        <v>2</v>
      </c>
    </row>
    <row r="24" ht="23.1" customHeight="1" spans="1:4">
      <c r="A24" s="43" t="s">
        <v>45</v>
      </c>
      <c r="B24" s="259">
        <v>1000</v>
      </c>
      <c r="C24" s="259">
        <v>1000</v>
      </c>
      <c r="D24" s="43"/>
    </row>
    <row r="25" ht="23.1" customHeight="1" spans="1:4">
      <c r="A25" s="43" t="s">
        <v>51</v>
      </c>
      <c r="B25" s="259">
        <v>2000</v>
      </c>
      <c r="C25" s="259">
        <v>2000</v>
      </c>
      <c r="D25" s="43"/>
    </row>
    <row r="26" ht="23.1" customHeight="1" spans="1:4">
      <c r="A26" s="43" t="s">
        <v>110</v>
      </c>
      <c r="B26" s="259">
        <v>1505</v>
      </c>
      <c r="C26" s="259">
        <v>1505</v>
      </c>
      <c r="D26" s="43"/>
    </row>
    <row r="27" ht="23.1" customHeight="1" spans="1:4">
      <c r="A27" s="43" t="s">
        <v>47</v>
      </c>
      <c r="B27" s="259">
        <v>575</v>
      </c>
      <c r="C27" s="259">
        <v>575</v>
      </c>
      <c r="D27" s="43"/>
    </row>
    <row r="28" ht="23.1" customHeight="1" spans="1:4">
      <c r="A28" s="43" t="s">
        <v>49</v>
      </c>
      <c r="B28" s="259"/>
      <c r="C28" s="259"/>
      <c r="D28" s="43"/>
    </row>
    <row r="29" ht="23.1" customHeight="1" spans="1:4">
      <c r="A29" s="51" t="s">
        <v>119</v>
      </c>
      <c r="B29" s="258">
        <f>SUM(B5:B28)</f>
        <v>39688</v>
      </c>
      <c r="C29" s="258">
        <f>SUM(C5:C28)</f>
        <v>39651</v>
      </c>
      <c r="D29" s="12">
        <f>SUM(D5:D28)</f>
        <v>37</v>
      </c>
    </row>
    <row r="30" ht="24" customHeight="1"/>
  </sheetData>
  <mergeCells count="2">
    <mergeCell ref="A2:D2"/>
    <mergeCell ref="A30:D3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G607"/>
  <sheetViews>
    <sheetView workbookViewId="0">
      <selection activeCell="H10" sqref="H10"/>
    </sheetView>
  </sheetViews>
  <sheetFormatPr defaultColWidth="7.625" defaultRowHeight="21" customHeight="1" outlineLevelCol="6"/>
  <cols>
    <col min="1" max="1" width="57" style="1" customWidth="1"/>
    <col min="2" max="4" width="10.375" style="1" customWidth="1"/>
    <col min="5" max="188" width="7.625" style="1" customWidth="1"/>
    <col min="189" max="16384" width="7.625" style="1"/>
  </cols>
  <sheetData>
    <row r="1" ht="13.5" spans="1:1">
      <c r="A1" s="49" t="s">
        <v>120</v>
      </c>
    </row>
    <row r="2" ht="29.25" customHeight="1" spans="1:4">
      <c r="A2" s="3" t="s">
        <v>121</v>
      </c>
      <c r="B2" s="3"/>
      <c r="C2" s="3"/>
      <c r="D2" s="3"/>
    </row>
    <row r="3" ht="13.5" spans="3:4">
      <c r="C3" s="261" t="s">
        <v>122</v>
      </c>
      <c r="D3" s="261"/>
    </row>
    <row r="4" ht="21.75" customHeight="1" spans="1:4">
      <c r="A4" s="51" t="s">
        <v>3</v>
      </c>
      <c r="B4" s="51" t="s">
        <v>111</v>
      </c>
      <c r="C4" s="51" t="s">
        <v>123</v>
      </c>
      <c r="D4" s="51" t="s">
        <v>124</v>
      </c>
    </row>
    <row r="5" customHeight="1" spans="1:7">
      <c r="A5" s="51" t="s">
        <v>101</v>
      </c>
      <c r="B5" s="258">
        <f>C5+D5</f>
        <v>39687.66</v>
      </c>
      <c r="C5" s="258">
        <f>C6+C141+C189+C224+C251+C283+C362+C409+C425+C445+C508+C521+C542+C551+C554+C564+C573+C585+C595+C596+C599+C601+C603</f>
        <v>21120.93</v>
      </c>
      <c r="D5" s="258">
        <f>D6+D141+D189+D224+D251+D283+D362+D409+D425+D445+D508+D521+D542+D551+D554+D564+D573+D585+D595+D596+D599+D601+D603</f>
        <v>18566.73</v>
      </c>
      <c r="F5" s="262"/>
      <c r="G5" s="262"/>
    </row>
    <row r="6" ht="20.1" customHeight="1" spans="1:4">
      <c r="A6" s="263" t="s">
        <v>9</v>
      </c>
      <c r="B6" s="264">
        <f>C6+D6</f>
        <v>10069.07</v>
      </c>
      <c r="C6" s="264">
        <f>C7+C17+C23+C33+C39+C48+C56+C60+C66+C71+C75+C80+C83+C86+C91+C98+C104+C109+C114+C118+C138+C132</f>
        <v>6096.89</v>
      </c>
      <c r="D6" s="264">
        <f>D7+D17+D23+D33+D39+D48+D56+D60+D66+D71+D75+D80+D83+D86+D91+D98+D104+D109+D114+D118+D138+D132</f>
        <v>3972.18</v>
      </c>
    </row>
    <row r="7" ht="20.1" customHeight="1" spans="1:4">
      <c r="A7" s="43" t="s">
        <v>125</v>
      </c>
      <c r="B7" s="259">
        <f t="shared" ref="B7:B70" si="0">C7+D7</f>
        <v>0</v>
      </c>
      <c r="C7" s="259">
        <f>SUM(C8:C16)</f>
        <v>0</v>
      </c>
      <c r="D7" s="259">
        <f>SUM(D8:D16)</f>
        <v>0</v>
      </c>
    </row>
    <row r="8" ht="20.1" customHeight="1" spans="1:4">
      <c r="A8" s="43" t="s">
        <v>126</v>
      </c>
      <c r="B8" s="259">
        <f t="shared" si="0"/>
        <v>0</v>
      </c>
      <c r="C8" s="259"/>
      <c r="D8" s="259"/>
    </row>
    <row r="9" ht="20.1" customHeight="1" spans="1:4">
      <c r="A9" s="43" t="s">
        <v>127</v>
      </c>
      <c r="B9" s="259">
        <f t="shared" si="0"/>
        <v>0</v>
      </c>
      <c r="C9" s="259"/>
      <c r="D9" s="259"/>
    </row>
    <row r="10" ht="20.1" customHeight="1" spans="1:4">
      <c r="A10" s="43" t="s">
        <v>128</v>
      </c>
      <c r="B10" s="259">
        <f t="shared" si="0"/>
        <v>0</v>
      </c>
      <c r="C10" s="259"/>
      <c r="D10" s="259"/>
    </row>
    <row r="11" ht="20.1" customHeight="1" spans="1:4">
      <c r="A11" s="43" t="s">
        <v>129</v>
      </c>
      <c r="B11" s="259">
        <f t="shared" si="0"/>
        <v>0</v>
      </c>
      <c r="C11" s="259"/>
      <c r="D11" s="259"/>
    </row>
    <row r="12" ht="20.1" customHeight="1" spans="1:4">
      <c r="A12" s="43" t="s">
        <v>130</v>
      </c>
      <c r="B12" s="259">
        <f t="shared" si="0"/>
        <v>0</v>
      </c>
      <c r="C12" s="259"/>
      <c r="D12" s="259"/>
    </row>
    <row r="13" ht="20.1" customHeight="1" spans="1:4">
      <c r="A13" s="43" t="s">
        <v>131</v>
      </c>
      <c r="B13" s="259">
        <f t="shared" si="0"/>
        <v>0</v>
      </c>
      <c r="C13" s="259"/>
      <c r="D13" s="259"/>
    </row>
    <row r="14" ht="20.1" customHeight="1" spans="1:4">
      <c r="A14" s="43" t="s">
        <v>132</v>
      </c>
      <c r="B14" s="259">
        <f t="shared" si="0"/>
        <v>0</v>
      </c>
      <c r="C14" s="259"/>
      <c r="D14" s="259"/>
    </row>
    <row r="15" ht="20.1" customHeight="1" spans="1:4">
      <c r="A15" s="43" t="s">
        <v>133</v>
      </c>
      <c r="B15" s="259">
        <f t="shared" si="0"/>
        <v>0</v>
      </c>
      <c r="C15" s="259"/>
      <c r="D15" s="259"/>
    </row>
    <row r="16" ht="20.1" customHeight="1" spans="1:4">
      <c r="A16" s="43" t="s">
        <v>134</v>
      </c>
      <c r="B16" s="259">
        <f t="shared" si="0"/>
        <v>0</v>
      </c>
      <c r="C16" s="259"/>
      <c r="D16" s="259"/>
    </row>
    <row r="17" ht="20.1" customHeight="1" spans="1:4">
      <c r="A17" s="43" t="s">
        <v>135</v>
      </c>
      <c r="B17" s="259">
        <f t="shared" si="0"/>
        <v>0</v>
      </c>
      <c r="C17" s="259">
        <f>SUM(C18:C22)</f>
        <v>0</v>
      </c>
      <c r="D17" s="259">
        <f>SUM(D18:D22)</f>
        <v>0</v>
      </c>
    </row>
    <row r="18" ht="20.1" customHeight="1" spans="1:4">
      <c r="A18" s="43" t="s">
        <v>136</v>
      </c>
      <c r="B18" s="259">
        <f t="shared" si="0"/>
        <v>0</v>
      </c>
      <c r="C18" s="259"/>
      <c r="D18" s="259"/>
    </row>
    <row r="19" ht="20.1" customHeight="1" spans="1:4">
      <c r="A19" s="43" t="s">
        <v>137</v>
      </c>
      <c r="B19" s="259">
        <f t="shared" si="0"/>
        <v>0</v>
      </c>
      <c r="C19" s="259"/>
      <c r="D19" s="259"/>
    </row>
    <row r="20" ht="20.1" customHeight="1" spans="1:4">
      <c r="A20" s="43" t="s">
        <v>138</v>
      </c>
      <c r="B20" s="259">
        <f t="shared" si="0"/>
        <v>0</v>
      </c>
      <c r="C20" s="259"/>
      <c r="D20" s="259"/>
    </row>
    <row r="21" ht="20.1" customHeight="1" spans="1:4">
      <c r="A21" s="43" t="s">
        <v>139</v>
      </c>
      <c r="B21" s="259">
        <f t="shared" si="0"/>
        <v>0</v>
      </c>
      <c r="C21" s="259"/>
      <c r="D21" s="259"/>
    </row>
    <row r="22" ht="20.1" customHeight="1" spans="1:4">
      <c r="A22" s="43" t="s">
        <v>140</v>
      </c>
      <c r="B22" s="259">
        <f t="shared" si="0"/>
        <v>0</v>
      </c>
      <c r="C22" s="259"/>
      <c r="D22" s="259"/>
    </row>
    <row r="23" ht="20.1" customHeight="1" spans="1:4">
      <c r="A23" s="43" t="s">
        <v>141</v>
      </c>
      <c r="B23" s="259">
        <f>SUM(B24:B32)</f>
        <v>5826.47</v>
      </c>
      <c r="C23" s="259">
        <f>SUM(C24:C32)</f>
        <v>4219.29</v>
      </c>
      <c r="D23" s="259">
        <f>SUM(D24:D32)</f>
        <v>1607.18</v>
      </c>
    </row>
    <row r="24" ht="20.1" customHeight="1" spans="1:4">
      <c r="A24" s="43" t="s">
        <v>142</v>
      </c>
      <c r="B24" s="259">
        <f t="shared" ref="B24:B32" si="1">C24+D24</f>
        <v>4370</v>
      </c>
      <c r="C24" s="259">
        <v>2999</v>
      </c>
      <c r="D24" s="259">
        <v>1371</v>
      </c>
    </row>
    <row r="25" ht="20.1" customHeight="1" spans="1:4">
      <c r="A25" s="43" t="s">
        <v>143</v>
      </c>
      <c r="B25" s="259">
        <f t="shared" si="1"/>
        <v>0</v>
      </c>
      <c r="C25" s="259"/>
      <c r="D25" s="259"/>
    </row>
    <row r="26" ht="20.1" customHeight="1" spans="1:4">
      <c r="A26" s="43" t="s">
        <v>144</v>
      </c>
      <c r="B26" s="259">
        <f t="shared" si="1"/>
        <v>0</v>
      </c>
      <c r="C26" s="259"/>
      <c r="D26" s="259"/>
    </row>
    <row r="27" ht="20.1" customHeight="1" spans="1:4">
      <c r="A27" s="6" t="s">
        <v>145</v>
      </c>
      <c r="B27" s="259">
        <f t="shared" si="1"/>
        <v>0</v>
      </c>
      <c r="C27" s="259"/>
      <c r="D27" s="259"/>
    </row>
    <row r="28" ht="20.1" customHeight="1" spans="1:4">
      <c r="A28" s="6" t="s">
        <v>146</v>
      </c>
      <c r="B28" s="259">
        <f t="shared" si="1"/>
        <v>0</v>
      </c>
      <c r="C28" s="259"/>
      <c r="D28" s="259"/>
    </row>
    <row r="29" ht="20.1" customHeight="1" spans="1:4">
      <c r="A29" s="43" t="s">
        <v>147</v>
      </c>
      <c r="B29" s="259">
        <f t="shared" si="1"/>
        <v>0</v>
      </c>
      <c r="C29" s="259"/>
      <c r="D29" s="259"/>
    </row>
    <row r="30" ht="20.1" customHeight="1" spans="1:4">
      <c r="A30" s="43" t="s">
        <v>148</v>
      </c>
      <c r="B30" s="259">
        <f t="shared" si="1"/>
        <v>0</v>
      </c>
      <c r="C30" s="259"/>
      <c r="D30" s="259"/>
    </row>
    <row r="31" ht="20.1" customHeight="1" spans="1:4">
      <c r="A31" s="43" t="s">
        <v>149</v>
      </c>
      <c r="B31" s="259">
        <f t="shared" si="1"/>
        <v>1456.47</v>
      </c>
      <c r="C31" s="259">
        <v>1220.29</v>
      </c>
      <c r="D31" s="259">
        <v>236.18</v>
      </c>
    </row>
    <row r="32" ht="20.1" customHeight="1" spans="1:4">
      <c r="A32" s="43" t="s">
        <v>150</v>
      </c>
      <c r="B32" s="259">
        <f t="shared" si="1"/>
        <v>0</v>
      </c>
      <c r="C32" s="259"/>
      <c r="D32" s="259"/>
    </row>
    <row r="33" ht="20.1" customHeight="1" spans="1:4">
      <c r="A33" s="43" t="s">
        <v>151</v>
      </c>
      <c r="B33" s="259">
        <f t="shared" si="0"/>
        <v>787</v>
      </c>
      <c r="C33" s="259">
        <f>SUM(C34:C38)</f>
        <v>574</v>
      </c>
      <c r="D33" s="259">
        <f>SUM(D34:D38)</f>
        <v>213</v>
      </c>
    </row>
    <row r="34" ht="20.1" customHeight="1" spans="1:4">
      <c r="A34" s="43" t="s">
        <v>152</v>
      </c>
      <c r="B34" s="259">
        <f t="shared" si="0"/>
        <v>787</v>
      </c>
      <c r="C34" s="259">
        <v>574</v>
      </c>
      <c r="D34" s="259">
        <v>213</v>
      </c>
    </row>
    <row r="35" ht="20.1" customHeight="1" spans="1:4">
      <c r="A35" s="43" t="s">
        <v>153</v>
      </c>
      <c r="B35" s="259">
        <f t="shared" si="0"/>
        <v>0</v>
      </c>
      <c r="C35" s="259"/>
      <c r="D35" s="259"/>
    </row>
    <row r="36" ht="20.1" customHeight="1" spans="1:4">
      <c r="A36" s="43" t="s">
        <v>154</v>
      </c>
      <c r="B36" s="259">
        <f t="shared" si="0"/>
        <v>0</v>
      </c>
      <c r="C36" s="259"/>
      <c r="D36" s="259"/>
    </row>
    <row r="37" ht="20.1" customHeight="1" spans="1:4">
      <c r="A37" s="43" t="s">
        <v>155</v>
      </c>
      <c r="B37" s="259">
        <f t="shared" si="0"/>
        <v>0</v>
      </c>
      <c r="C37" s="259"/>
      <c r="D37" s="259"/>
    </row>
    <row r="38" ht="20.1" customHeight="1" spans="1:4">
      <c r="A38" s="43" t="s">
        <v>156</v>
      </c>
      <c r="B38" s="259">
        <f t="shared" si="0"/>
        <v>0</v>
      </c>
      <c r="C38" s="259"/>
      <c r="D38" s="259"/>
    </row>
    <row r="39" ht="20.1" customHeight="1" spans="1:4">
      <c r="A39" s="43" t="s">
        <v>157</v>
      </c>
      <c r="B39" s="259">
        <f t="shared" si="0"/>
        <v>0</v>
      </c>
      <c r="C39" s="259">
        <f>SUM(C40:C47)</f>
        <v>0</v>
      </c>
      <c r="D39" s="259">
        <f>SUM(D40:D47)</f>
        <v>0</v>
      </c>
    </row>
    <row r="40" ht="20.1" customHeight="1" spans="1:4">
      <c r="A40" s="43" t="s">
        <v>158</v>
      </c>
      <c r="B40" s="259">
        <f t="shared" si="0"/>
        <v>0</v>
      </c>
      <c r="C40" s="259"/>
      <c r="D40" s="259"/>
    </row>
    <row r="41" ht="20.1" customHeight="1" spans="1:4">
      <c r="A41" s="43" t="s">
        <v>159</v>
      </c>
      <c r="B41" s="259">
        <f t="shared" si="0"/>
        <v>0</v>
      </c>
      <c r="C41" s="259"/>
      <c r="D41" s="259"/>
    </row>
    <row r="42" ht="20.1" customHeight="1" spans="1:4">
      <c r="A42" s="43" t="s">
        <v>160</v>
      </c>
      <c r="B42" s="259">
        <f t="shared" si="0"/>
        <v>0</v>
      </c>
      <c r="C42" s="259"/>
      <c r="D42" s="259"/>
    </row>
    <row r="43" ht="20.1" customHeight="1" spans="1:4">
      <c r="A43" s="43" t="s">
        <v>161</v>
      </c>
      <c r="B43" s="259">
        <f t="shared" si="0"/>
        <v>0</v>
      </c>
      <c r="C43" s="259"/>
      <c r="D43" s="259"/>
    </row>
    <row r="44" ht="20.1" customHeight="1" spans="1:4">
      <c r="A44" s="43" t="s">
        <v>162</v>
      </c>
      <c r="B44" s="259">
        <f t="shared" si="0"/>
        <v>0</v>
      </c>
      <c r="C44" s="259"/>
      <c r="D44" s="259"/>
    </row>
    <row r="45" ht="20.1" customHeight="1" spans="1:4">
      <c r="A45" s="43" t="s">
        <v>163</v>
      </c>
      <c r="B45" s="259">
        <f t="shared" si="0"/>
        <v>0</v>
      </c>
      <c r="C45" s="259"/>
      <c r="D45" s="259"/>
    </row>
    <row r="46" ht="20.1" customHeight="1" spans="1:4">
      <c r="A46" s="43" t="s">
        <v>164</v>
      </c>
      <c r="B46" s="259">
        <f t="shared" si="0"/>
        <v>0</v>
      </c>
      <c r="C46" s="259"/>
      <c r="D46" s="259"/>
    </row>
    <row r="47" ht="20.1" customHeight="1" spans="1:4">
      <c r="A47" s="43" t="s">
        <v>165</v>
      </c>
      <c r="B47" s="259">
        <f t="shared" si="0"/>
        <v>0</v>
      </c>
      <c r="C47" s="259"/>
      <c r="D47" s="259"/>
    </row>
    <row r="48" ht="20.1" customHeight="1" spans="1:4">
      <c r="A48" s="43" t="s">
        <v>166</v>
      </c>
      <c r="B48" s="259">
        <f t="shared" si="0"/>
        <v>425.6</v>
      </c>
      <c r="C48" s="259">
        <f>SUM(C49:C55)</f>
        <v>333.6</v>
      </c>
      <c r="D48" s="259">
        <f>SUM(D49:D55)</f>
        <v>92</v>
      </c>
    </row>
    <row r="49" ht="20.1" customHeight="1" spans="1:4">
      <c r="A49" s="43" t="s">
        <v>167</v>
      </c>
      <c r="B49" s="259"/>
      <c r="C49" s="259">
        <v>333.6</v>
      </c>
      <c r="D49" s="259">
        <v>92</v>
      </c>
    </row>
    <row r="50" ht="20.1" customHeight="1" spans="1:4">
      <c r="A50" s="43" t="s">
        <v>168</v>
      </c>
      <c r="B50" s="259">
        <f t="shared" si="0"/>
        <v>0</v>
      </c>
      <c r="C50" s="259"/>
      <c r="D50" s="259"/>
    </row>
    <row r="51" ht="20.1" customHeight="1" spans="1:4">
      <c r="A51" s="43" t="s">
        <v>169</v>
      </c>
      <c r="B51" s="259">
        <f t="shared" si="0"/>
        <v>0</v>
      </c>
      <c r="C51" s="259"/>
      <c r="D51" s="259"/>
    </row>
    <row r="52" ht="20.1" customHeight="1" spans="1:4">
      <c r="A52" s="43" t="s">
        <v>170</v>
      </c>
      <c r="B52" s="259">
        <f t="shared" si="0"/>
        <v>0</v>
      </c>
      <c r="C52" s="259"/>
      <c r="D52" s="259"/>
    </row>
    <row r="53" ht="20.1" customHeight="1" spans="1:4">
      <c r="A53" s="43" t="s">
        <v>171</v>
      </c>
      <c r="B53" s="259">
        <f t="shared" si="0"/>
        <v>0</v>
      </c>
      <c r="C53" s="259"/>
      <c r="D53" s="259"/>
    </row>
    <row r="54" ht="20.1" customHeight="1" spans="1:4">
      <c r="A54" s="43" t="s">
        <v>172</v>
      </c>
      <c r="B54" s="259">
        <f t="shared" si="0"/>
        <v>0</v>
      </c>
      <c r="C54" s="259"/>
      <c r="D54" s="259"/>
    </row>
    <row r="55" ht="20.1" customHeight="1" spans="1:4">
      <c r="A55" s="43" t="s">
        <v>173</v>
      </c>
      <c r="B55" s="259">
        <f t="shared" si="0"/>
        <v>0</v>
      </c>
      <c r="C55" s="259"/>
      <c r="D55" s="259"/>
    </row>
    <row r="56" ht="20.1" customHeight="1" spans="1:4">
      <c r="A56" s="43" t="s">
        <v>174</v>
      </c>
      <c r="B56" s="259">
        <f t="shared" si="0"/>
        <v>15</v>
      </c>
      <c r="C56" s="259">
        <f>SUM(C57:C59)</f>
        <v>0</v>
      </c>
      <c r="D56" s="259">
        <f>SUM(D57:D59)</f>
        <v>15</v>
      </c>
    </row>
    <row r="57" ht="20.1" customHeight="1" spans="1:4">
      <c r="A57" s="43" t="s">
        <v>175</v>
      </c>
      <c r="B57" s="259">
        <f t="shared" si="0"/>
        <v>0</v>
      </c>
      <c r="C57" s="259"/>
      <c r="D57" s="259"/>
    </row>
    <row r="58" ht="20.1" customHeight="1" spans="1:4">
      <c r="A58" s="43" t="s">
        <v>176</v>
      </c>
      <c r="B58" s="259">
        <f t="shared" si="0"/>
        <v>15</v>
      </c>
      <c r="C58" s="259"/>
      <c r="D58" s="259">
        <v>15</v>
      </c>
    </row>
    <row r="59" ht="20.1" customHeight="1" spans="1:4">
      <c r="A59" s="43" t="s">
        <v>177</v>
      </c>
      <c r="B59" s="259">
        <f t="shared" si="0"/>
        <v>0</v>
      </c>
      <c r="C59" s="259"/>
      <c r="D59" s="259"/>
    </row>
    <row r="60" ht="20.1" customHeight="1" spans="1:4">
      <c r="A60" s="43" t="s">
        <v>178</v>
      </c>
      <c r="B60" s="259">
        <f t="shared" si="0"/>
        <v>361</v>
      </c>
      <c r="C60" s="259">
        <f>SUM(C61:C65)</f>
        <v>269</v>
      </c>
      <c r="D60" s="259">
        <f>SUM(D61:D65)</f>
        <v>92</v>
      </c>
    </row>
    <row r="61" ht="20.1" customHeight="1" spans="1:4">
      <c r="A61" s="43" t="s">
        <v>179</v>
      </c>
      <c r="B61" s="259">
        <f t="shared" si="0"/>
        <v>361</v>
      </c>
      <c r="C61" s="259">
        <v>269</v>
      </c>
      <c r="D61" s="259">
        <v>92</v>
      </c>
    </row>
    <row r="62" ht="20.1" customHeight="1" spans="1:4">
      <c r="A62" s="43" t="s">
        <v>180</v>
      </c>
      <c r="B62" s="259">
        <f t="shared" si="0"/>
        <v>0</v>
      </c>
      <c r="C62" s="259"/>
      <c r="D62" s="259"/>
    </row>
    <row r="63" ht="20.1" customHeight="1" spans="1:4">
      <c r="A63" s="43" t="s">
        <v>181</v>
      </c>
      <c r="B63" s="259">
        <f t="shared" si="0"/>
        <v>0</v>
      </c>
      <c r="C63" s="259"/>
      <c r="D63" s="259"/>
    </row>
    <row r="64" ht="20.1" customHeight="1" spans="1:4">
      <c r="A64" s="43" t="s">
        <v>182</v>
      </c>
      <c r="B64" s="259">
        <f t="shared" si="0"/>
        <v>0</v>
      </c>
      <c r="C64" s="259"/>
      <c r="D64" s="259"/>
    </row>
    <row r="65" ht="20.1" customHeight="1" spans="1:4">
      <c r="A65" s="43" t="s">
        <v>183</v>
      </c>
      <c r="B65" s="259">
        <f t="shared" si="0"/>
        <v>0</v>
      </c>
      <c r="C65" s="259"/>
      <c r="D65" s="259"/>
    </row>
    <row r="66" ht="20.1" customHeight="1" spans="1:4">
      <c r="A66" s="43" t="s">
        <v>184</v>
      </c>
      <c r="B66" s="259">
        <f t="shared" si="0"/>
        <v>0</v>
      </c>
      <c r="C66" s="259">
        <f>SUM(C67:C70)</f>
        <v>0</v>
      </c>
      <c r="D66" s="259">
        <f>SUM(D67:D70)</f>
        <v>0</v>
      </c>
    </row>
    <row r="67" ht="20.1" customHeight="1" spans="1:4">
      <c r="A67" s="43" t="s">
        <v>185</v>
      </c>
      <c r="B67" s="259">
        <f t="shared" si="0"/>
        <v>0</v>
      </c>
      <c r="C67" s="259"/>
      <c r="D67" s="259"/>
    </row>
    <row r="68" ht="20.1" customHeight="1" spans="1:4">
      <c r="A68" s="43" t="s">
        <v>186</v>
      </c>
      <c r="B68" s="259">
        <f t="shared" si="0"/>
        <v>0</v>
      </c>
      <c r="C68" s="259"/>
      <c r="D68" s="259"/>
    </row>
    <row r="69" ht="20.1" customHeight="1" spans="1:4">
      <c r="A69" s="43" t="s">
        <v>187</v>
      </c>
      <c r="B69" s="259">
        <f t="shared" si="0"/>
        <v>0</v>
      </c>
      <c r="C69" s="259"/>
      <c r="D69" s="259"/>
    </row>
    <row r="70" ht="20.1" customHeight="1" spans="1:4">
      <c r="A70" s="43" t="s">
        <v>188</v>
      </c>
      <c r="B70" s="259">
        <f t="shared" si="0"/>
        <v>0</v>
      </c>
      <c r="C70" s="259"/>
      <c r="D70" s="259"/>
    </row>
    <row r="71" ht="20.1" customHeight="1" spans="1:4">
      <c r="A71" s="43" t="s">
        <v>189</v>
      </c>
      <c r="B71" s="259">
        <f t="shared" ref="B71:B131" si="2">C71+D71</f>
        <v>0</v>
      </c>
      <c r="C71" s="259">
        <f>SUM(C72:C74)</f>
        <v>0</v>
      </c>
      <c r="D71" s="259">
        <f>SUM(D72:D74)</f>
        <v>0</v>
      </c>
    </row>
    <row r="72" ht="20.1" customHeight="1" spans="1:4">
      <c r="A72" s="43" t="s">
        <v>190</v>
      </c>
      <c r="B72" s="259">
        <f t="shared" si="2"/>
        <v>0</v>
      </c>
      <c r="C72" s="259"/>
      <c r="D72" s="259"/>
    </row>
    <row r="73" ht="20.1" customHeight="1" spans="1:4">
      <c r="A73" s="43" t="s">
        <v>191</v>
      </c>
      <c r="B73" s="259">
        <f t="shared" si="2"/>
        <v>0</v>
      </c>
      <c r="C73" s="259"/>
      <c r="D73" s="259"/>
    </row>
    <row r="74" ht="20.1" customHeight="1" spans="1:4">
      <c r="A74" s="43" t="s">
        <v>192</v>
      </c>
      <c r="B74" s="259">
        <f t="shared" si="2"/>
        <v>0</v>
      </c>
      <c r="C74" s="259"/>
      <c r="D74" s="259"/>
    </row>
    <row r="75" ht="20.1" customHeight="1" spans="1:4">
      <c r="A75" s="43" t="s">
        <v>193</v>
      </c>
      <c r="B75" s="259">
        <f t="shared" si="2"/>
        <v>0</v>
      </c>
      <c r="C75" s="259">
        <f>SUM(C76:C79)</f>
        <v>0</v>
      </c>
      <c r="D75" s="259">
        <f>SUM(D76:D79)</f>
        <v>0</v>
      </c>
    </row>
    <row r="76" ht="20.1" customHeight="1" spans="1:4">
      <c r="A76" s="43" t="s">
        <v>194</v>
      </c>
      <c r="B76" s="259">
        <f t="shared" si="2"/>
        <v>0</v>
      </c>
      <c r="C76" s="259"/>
      <c r="D76" s="259"/>
    </row>
    <row r="77" ht="20.1" customHeight="1" spans="1:4">
      <c r="A77" s="43" t="s">
        <v>195</v>
      </c>
      <c r="B77" s="259">
        <f t="shared" si="2"/>
        <v>0</v>
      </c>
      <c r="C77" s="259"/>
      <c r="D77" s="259"/>
    </row>
    <row r="78" ht="20.1" customHeight="1" spans="1:4">
      <c r="A78" s="43" t="s">
        <v>196</v>
      </c>
      <c r="B78" s="259">
        <f t="shared" si="2"/>
        <v>0</v>
      </c>
      <c r="C78" s="259"/>
      <c r="D78" s="259"/>
    </row>
    <row r="79" ht="20.1" customHeight="1" spans="1:4">
      <c r="A79" s="43" t="s">
        <v>197</v>
      </c>
      <c r="B79" s="259">
        <f t="shared" si="2"/>
        <v>0</v>
      </c>
      <c r="C79" s="259"/>
      <c r="D79" s="259"/>
    </row>
    <row r="80" ht="20.1" customHeight="1" spans="1:4">
      <c r="A80" s="43" t="s">
        <v>198</v>
      </c>
      <c r="B80" s="259">
        <f t="shared" si="2"/>
        <v>0</v>
      </c>
      <c r="C80" s="259">
        <f>SUM(C81:C82)</f>
        <v>0</v>
      </c>
      <c r="D80" s="259"/>
    </row>
    <row r="81" ht="20.1" customHeight="1" spans="1:4">
      <c r="A81" s="43" t="s">
        <v>199</v>
      </c>
      <c r="B81" s="259">
        <f t="shared" si="2"/>
        <v>0</v>
      </c>
      <c r="C81" s="259"/>
      <c r="D81" s="259"/>
    </row>
    <row r="82" ht="20.1" customHeight="1" spans="1:4">
      <c r="A82" s="43" t="s">
        <v>200</v>
      </c>
      <c r="B82" s="259">
        <f t="shared" si="2"/>
        <v>0</v>
      </c>
      <c r="C82" s="259"/>
      <c r="D82" s="259"/>
    </row>
    <row r="83" ht="20.1" customHeight="1" spans="1:4">
      <c r="A83" s="43" t="s">
        <v>201</v>
      </c>
      <c r="B83" s="259">
        <f t="shared" si="2"/>
        <v>0</v>
      </c>
      <c r="C83" s="259">
        <f>SUM(C84:C85)</f>
        <v>0</v>
      </c>
      <c r="D83" s="259"/>
    </row>
    <row r="84" ht="20.1" customHeight="1" spans="1:4">
      <c r="A84" s="43" t="s">
        <v>202</v>
      </c>
      <c r="B84" s="259">
        <f t="shared" si="2"/>
        <v>0</v>
      </c>
      <c r="C84" s="259"/>
      <c r="D84" s="259"/>
    </row>
    <row r="85" ht="20.1" customHeight="1" spans="1:4">
      <c r="A85" s="43" t="s">
        <v>203</v>
      </c>
      <c r="B85" s="259">
        <f t="shared" si="2"/>
        <v>0</v>
      </c>
      <c r="C85" s="259"/>
      <c r="D85" s="259"/>
    </row>
    <row r="86" ht="20.1" customHeight="1" spans="1:4">
      <c r="A86" s="43" t="s">
        <v>204</v>
      </c>
      <c r="B86" s="259">
        <f t="shared" si="2"/>
        <v>0</v>
      </c>
      <c r="C86" s="259">
        <f>SUM(C87:C90)</f>
        <v>0</v>
      </c>
      <c r="D86" s="259">
        <f>SUM(D87:D90)</f>
        <v>0</v>
      </c>
    </row>
    <row r="87" ht="20.1" customHeight="1" spans="1:4">
      <c r="A87" s="43" t="s">
        <v>205</v>
      </c>
      <c r="B87" s="259">
        <f t="shared" si="2"/>
        <v>0</v>
      </c>
      <c r="C87" s="259"/>
      <c r="D87" s="259"/>
    </row>
    <row r="88" ht="20.1" customHeight="1" spans="1:4">
      <c r="A88" s="43" t="s">
        <v>206</v>
      </c>
      <c r="B88" s="259">
        <f t="shared" si="2"/>
        <v>0</v>
      </c>
      <c r="C88" s="259"/>
      <c r="D88" s="259"/>
    </row>
    <row r="89" ht="20.1" customHeight="1" spans="1:4">
      <c r="A89" s="43" t="s">
        <v>207</v>
      </c>
      <c r="B89" s="259">
        <f t="shared" si="2"/>
        <v>0</v>
      </c>
      <c r="C89" s="259"/>
      <c r="D89" s="259"/>
    </row>
    <row r="90" ht="20.1" customHeight="1" spans="1:4">
      <c r="A90" s="43" t="s">
        <v>208</v>
      </c>
      <c r="B90" s="259">
        <f t="shared" si="2"/>
        <v>0</v>
      </c>
      <c r="C90" s="259"/>
      <c r="D90" s="259"/>
    </row>
    <row r="91" ht="20.1" customHeight="1" spans="1:4">
      <c r="A91" s="43" t="s">
        <v>209</v>
      </c>
      <c r="B91" s="259">
        <f t="shared" si="2"/>
        <v>1130</v>
      </c>
      <c r="C91" s="259">
        <f>SUM(C92:C97)</f>
        <v>701</v>
      </c>
      <c r="D91" s="259">
        <f>SUM(D92:D97)</f>
        <v>429</v>
      </c>
    </row>
    <row r="92" ht="20.1" customHeight="1" spans="1:4">
      <c r="A92" s="43" t="s">
        <v>210</v>
      </c>
      <c r="B92" s="259">
        <f t="shared" si="2"/>
        <v>1130</v>
      </c>
      <c r="C92" s="259">
        <v>701</v>
      </c>
      <c r="D92" s="259">
        <v>429</v>
      </c>
    </row>
    <row r="93" ht="20.1" customHeight="1" spans="1:4">
      <c r="A93" s="43" t="s">
        <v>211</v>
      </c>
      <c r="B93" s="259">
        <f t="shared" si="2"/>
        <v>0</v>
      </c>
      <c r="C93" s="259"/>
      <c r="D93" s="259"/>
    </row>
    <row r="94" ht="20.1" customHeight="1" spans="1:4">
      <c r="A94" s="43" t="s">
        <v>212</v>
      </c>
      <c r="B94" s="259">
        <f t="shared" si="2"/>
        <v>0</v>
      </c>
      <c r="C94" s="259"/>
      <c r="D94" s="259"/>
    </row>
    <row r="95" ht="20.1" customHeight="1" spans="1:4">
      <c r="A95" s="43" t="s">
        <v>213</v>
      </c>
      <c r="B95" s="259">
        <f t="shared" si="2"/>
        <v>0</v>
      </c>
      <c r="C95" s="259"/>
      <c r="D95" s="259"/>
    </row>
    <row r="96" ht="20.1" customHeight="1" spans="1:4">
      <c r="A96" s="43" t="s">
        <v>214</v>
      </c>
      <c r="B96" s="259"/>
      <c r="C96" s="259"/>
      <c r="D96" s="259"/>
    </row>
    <row r="97" ht="20.1" customHeight="1" spans="1:4">
      <c r="A97" s="6" t="s">
        <v>215</v>
      </c>
      <c r="B97" s="259">
        <f t="shared" si="2"/>
        <v>0</v>
      </c>
      <c r="C97" s="259"/>
      <c r="D97" s="259"/>
    </row>
    <row r="98" ht="20.1" customHeight="1" spans="1:4">
      <c r="A98" s="43" t="s">
        <v>216</v>
      </c>
      <c r="B98" s="259">
        <f t="shared" si="2"/>
        <v>0</v>
      </c>
      <c r="C98" s="259">
        <f>SUM(C99:C103)</f>
        <v>0</v>
      </c>
      <c r="D98" s="259">
        <f>SUM(D99:D103)</f>
        <v>0</v>
      </c>
    </row>
    <row r="99" ht="20.1" customHeight="1" spans="1:4">
      <c r="A99" s="43" t="s">
        <v>217</v>
      </c>
      <c r="B99" s="259">
        <f t="shared" si="2"/>
        <v>0</v>
      </c>
      <c r="C99" s="259"/>
      <c r="D99" s="259"/>
    </row>
    <row r="100" ht="20.1" customHeight="1" spans="1:4">
      <c r="A100" s="43" t="s">
        <v>218</v>
      </c>
      <c r="B100" s="259">
        <f t="shared" si="2"/>
        <v>0</v>
      </c>
      <c r="C100" s="259"/>
      <c r="D100" s="259"/>
    </row>
    <row r="101" ht="20.1" customHeight="1" spans="1:4">
      <c r="A101" s="43" t="s">
        <v>219</v>
      </c>
      <c r="B101" s="259">
        <f t="shared" si="2"/>
        <v>0</v>
      </c>
      <c r="C101" s="259"/>
      <c r="D101" s="259"/>
    </row>
    <row r="102" ht="20.1" customHeight="1" spans="1:4">
      <c r="A102" s="43" t="s">
        <v>220</v>
      </c>
      <c r="B102" s="259"/>
      <c r="C102" s="259"/>
      <c r="D102" s="259"/>
    </row>
    <row r="103" ht="20.1" customHeight="1" spans="1:4">
      <c r="A103" s="6" t="s">
        <v>221</v>
      </c>
      <c r="B103" s="259">
        <f t="shared" si="2"/>
        <v>0</v>
      </c>
      <c r="C103" s="259"/>
      <c r="D103" s="259"/>
    </row>
    <row r="104" ht="20.1" customHeight="1" spans="1:4">
      <c r="A104" s="43" t="s">
        <v>222</v>
      </c>
      <c r="B104" s="259">
        <f t="shared" si="2"/>
        <v>0</v>
      </c>
      <c r="C104" s="259">
        <f>SUM(C105:C108)</f>
        <v>0</v>
      </c>
      <c r="D104" s="259">
        <f>SUM(D105:D108)</f>
        <v>0</v>
      </c>
    </row>
    <row r="105" ht="20.1" customHeight="1" spans="1:4">
      <c r="A105" s="43" t="s">
        <v>223</v>
      </c>
      <c r="B105" s="259">
        <f t="shared" si="2"/>
        <v>0</v>
      </c>
      <c r="C105" s="259"/>
      <c r="D105" s="259"/>
    </row>
    <row r="106" ht="20.1" customHeight="1" spans="1:4">
      <c r="A106" s="43" t="s">
        <v>224</v>
      </c>
      <c r="B106" s="259">
        <f t="shared" si="2"/>
        <v>0</v>
      </c>
      <c r="C106" s="259"/>
      <c r="D106" s="259"/>
    </row>
    <row r="107" ht="20.1" customHeight="1" spans="1:4">
      <c r="A107" s="43" t="s">
        <v>225</v>
      </c>
      <c r="B107" s="259">
        <f t="shared" si="2"/>
        <v>0</v>
      </c>
      <c r="C107" s="259"/>
      <c r="D107" s="259"/>
    </row>
    <row r="108" ht="20.1" customHeight="1" spans="1:4">
      <c r="A108" s="43" t="s">
        <v>226</v>
      </c>
      <c r="B108" s="259">
        <f t="shared" si="2"/>
        <v>0</v>
      </c>
      <c r="C108" s="259"/>
      <c r="D108" s="259"/>
    </row>
    <row r="109" ht="20.1" customHeight="1" spans="1:4">
      <c r="A109" s="43" t="s">
        <v>227</v>
      </c>
      <c r="B109" s="259">
        <f t="shared" si="2"/>
        <v>3</v>
      </c>
      <c r="C109" s="259">
        <f>SUM(C110:C113)</f>
        <v>0</v>
      </c>
      <c r="D109" s="259">
        <f>SUM(D110:D113)</f>
        <v>3</v>
      </c>
    </row>
    <row r="110" ht="20.1" customHeight="1" spans="1:4">
      <c r="A110" s="43" t="s">
        <v>228</v>
      </c>
      <c r="B110" s="259">
        <f t="shared" si="2"/>
        <v>3</v>
      </c>
      <c r="C110" s="259"/>
      <c r="D110" s="259">
        <v>3</v>
      </c>
    </row>
    <row r="111" ht="20.1" customHeight="1" spans="1:4">
      <c r="A111" s="43" t="s">
        <v>229</v>
      </c>
      <c r="B111" s="259">
        <f t="shared" si="2"/>
        <v>0</v>
      </c>
      <c r="C111" s="259"/>
      <c r="D111" s="259"/>
    </row>
    <row r="112" ht="20.1" customHeight="1" spans="1:4">
      <c r="A112" s="43" t="s">
        <v>230</v>
      </c>
      <c r="B112" s="259">
        <f t="shared" si="2"/>
        <v>0</v>
      </c>
      <c r="C112" s="259"/>
      <c r="D112" s="259"/>
    </row>
    <row r="113" ht="20.1" customHeight="1" spans="1:4">
      <c r="A113" s="43" t="s">
        <v>231</v>
      </c>
      <c r="B113" s="259">
        <f t="shared" si="2"/>
        <v>0</v>
      </c>
      <c r="C113" s="259"/>
      <c r="D113" s="259"/>
    </row>
    <row r="114" ht="20" customHeight="1" spans="1:4">
      <c r="A114" s="43" t="s">
        <v>232</v>
      </c>
      <c r="B114" s="259">
        <f t="shared" si="2"/>
        <v>10</v>
      </c>
      <c r="C114" s="259">
        <f>SUM(C115:C117)</f>
        <v>0</v>
      </c>
      <c r="D114" s="259">
        <f>SUM(D115:D117)</f>
        <v>10</v>
      </c>
    </row>
    <row r="115" ht="20.1" customHeight="1" spans="1:4">
      <c r="A115" s="43" t="s">
        <v>233</v>
      </c>
      <c r="B115" s="259">
        <f t="shared" si="2"/>
        <v>0</v>
      </c>
      <c r="C115" s="259"/>
      <c r="D115" s="259"/>
    </row>
    <row r="116" ht="20.1" customHeight="1" spans="1:4">
      <c r="A116" s="43" t="s">
        <v>234</v>
      </c>
      <c r="B116" s="259">
        <f t="shared" si="2"/>
        <v>0</v>
      </c>
      <c r="C116" s="259"/>
      <c r="D116" s="259"/>
    </row>
    <row r="117" ht="20.1" customHeight="1" spans="1:4">
      <c r="A117" s="43" t="s">
        <v>235</v>
      </c>
      <c r="B117" s="259">
        <f t="shared" si="2"/>
        <v>10</v>
      </c>
      <c r="C117" s="259"/>
      <c r="D117" s="259">
        <v>10</v>
      </c>
    </row>
    <row r="118" ht="20.1" customHeight="1" spans="1:4">
      <c r="A118" s="43" t="s">
        <v>236</v>
      </c>
      <c r="B118" s="259">
        <f t="shared" si="2"/>
        <v>0</v>
      </c>
      <c r="C118" s="259">
        <f>SUM(C119:C131)</f>
        <v>0</v>
      </c>
      <c r="D118" s="259">
        <f>SUM(D119:D131)</f>
        <v>0</v>
      </c>
    </row>
    <row r="119" ht="20.1" customHeight="1" spans="1:4">
      <c r="A119" s="43" t="s">
        <v>237</v>
      </c>
      <c r="B119" s="259">
        <f t="shared" si="2"/>
        <v>0</v>
      </c>
      <c r="C119" s="259"/>
      <c r="D119" s="259"/>
    </row>
    <row r="120" ht="20.1" customHeight="1" spans="1:4">
      <c r="A120" s="43" t="s">
        <v>238</v>
      </c>
      <c r="B120" s="259">
        <f t="shared" si="2"/>
        <v>0</v>
      </c>
      <c r="C120" s="259"/>
      <c r="D120" s="259"/>
    </row>
    <row r="121" ht="20.1" customHeight="1" spans="1:4">
      <c r="A121" s="43" t="s">
        <v>239</v>
      </c>
      <c r="B121" s="259">
        <f t="shared" si="2"/>
        <v>0</v>
      </c>
      <c r="C121" s="259"/>
      <c r="D121" s="259"/>
    </row>
    <row r="122" ht="20.1" customHeight="1" spans="1:4">
      <c r="A122" s="43" t="s">
        <v>240</v>
      </c>
      <c r="B122" s="259">
        <f t="shared" si="2"/>
        <v>0</v>
      </c>
      <c r="C122" s="259"/>
      <c r="D122" s="259"/>
    </row>
    <row r="123" ht="20.1" customHeight="1" spans="1:4">
      <c r="A123" s="43" t="s">
        <v>241</v>
      </c>
      <c r="B123" s="259">
        <f t="shared" si="2"/>
        <v>0</v>
      </c>
      <c r="C123" s="259"/>
      <c r="D123" s="259"/>
    </row>
    <row r="124" ht="20.1" customHeight="1" spans="1:4">
      <c r="A124" s="43" t="s">
        <v>242</v>
      </c>
      <c r="B124" s="259">
        <f t="shared" si="2"/>
        <v>0</v>
      </c>
      <c r="C124" s="259"/>
      <c r="D124" s="259"/>
    </row>
    <row r="125" ht="20.1" customHeight="1" spans="1:4">
      <c r="A125" s="43" t="s">
        <v>243</v>
      </c>
      <c r="B125" s="259">
        <f t="shared" si="2"/>
        <v>0</v>
      </c>
      <c r="C125" s="259"/>
      <c r="D125" s="259"/>
    </row>
    <row r="126" ht="20.1" customHeight="1" spans="1:4">
      <c r="A126" s="43" t="s">
        <v>244</v>
      </c>
      <c r="B126" s="259">
        <f t="shared" si="2"/>
        <v>0</v>
      </c>
      <c r="C126" s="259"/>
      <c r="D126" s="259"/>
    </row>
    <row r="127" ht="20.1" customHeight="1" spans="1:4">
      <c r="A127" s="43" t="s">
        <v>245</v>
      </c>
      <c r="B127" s="259">
        <f t="shared" si="2"/>
        <v>0</v>
      </c>
      <c r="C127" s="259"/>
      <c r="D127" s="259"/>
    </row>
    <row r="128" ht="20.1" customHeight="1" spans="1:4">
      <c r="A128" s="43" t="s">
        <v>246</v>
      </c>
      <c r="B128" s="259">
        <f t="shared" si="2"/>
        <v>0</v>
      </c>
      <c r="C128" s="259"/>
      <c r="D128" s="259"/>
    </row>
    <row r="129" ht="20.1" customHeight="1" spans="1:4">
      <c r="A129" s="43" t="s">
        <v>247</v>
      </c>
      <c r="B129" s="259">
        <f t="shared" si="2"/>
        <v>0</v>
      </c>
      <c r="C129" s="259"/>
      <c r="D129" s="259"/>
    </row>
    <row r="130" ht="20.1" customHeight="1" spans="1:4">
      <c r="A130" s="43" t="s">
        <v>248</v>
      </c>
      <c r="B130" s="259">
        <f t="shared" si="2"/>
        <v>0</v>
      </c>
      <c r="C130" s="259"/>
      <c r="D130" s="259"/>
    </row>
    <row r="131" ht="20.1" customHeight="1" spans="1:4">
      <c r="A131" s="43" t="s">
        <v>249</v>
      </c>
      <c r="B131" s="259">
        <f t="shared" si="2"/>
        <v>0</v>
      </c>
      <c r="C131" s="259"/>
      <c r="D131" s="259"/>
    </row>
    <row r="132" ht="20.1" customHeight="1" spans="1:4">
      <c r="A132" s="43" t="s">
        <v>250</v>
      </c>
      <c r="B132" s="259">
        <f>SUM(B133:B137)</f>
        <v>10</v>
      </c>
      <c r="C132" s="259"/>
      <c r="D132" s="259">
        <v>10</v>
      </c>
    </row>
    <row r="133" ht="20.1" customHeight="1" spans="1:4">
      <c r="A133" s="43" t="s">
        <v>237</v>
      </c>
      <c r="B133" s="259">
        <f t="shared" ref="B133:B139" si="3">C133+D133</f>
        <v>0</v>
      </c>
      <c r="C133" s="259"/>
      <c r="D133" s="259"/>
    </row>
    <row r="134" ht="20.1" customHeight="1" spans="1:4">
      <c r="A134" s="43" t="s">
        <v>238</v>
      </c>
      <c r="B134" s="259">
        <f t="shared" si="3"/>
        <v>0</v>
      </c>
      <c r="C134" s="259"/>
      <c r="D134" s="259"/>
    </row>
    <row r="135" ht="20.1" customHeight="1" spans="1:4">
      <c r="A135" s="43" t="s">
        <v>239</v>
      </c>
      <c r="B135" s="259">
        <f t="shared" si="3"/>
        <v>0</v>
      </c>
      <c r="C135" s="259"/>
      <c r="D135" s="259"/>
    </row>
    <row r="136" ht="20.1" customHeight="1" spans="1:4">
      <c r="A136" s="43" t="s">
        <v>251</v>
      </c>
      <c r="B136" s="259">
        <f t="shared" si="3"/>
        <v>0</v>
      </c>
      <c r="C136" s="259"/>
      <c r="D136" s="259"/>
    </row>
    <row r="137" ht="20.1" customHeight="1" spans="1:4">
      <c r="A137" s="43" t="s">
        <v>252</v>
      </c>
      <c r="B137" s="259">
        <f t="shared" si="3"/>
        <v>10</v>
      </c>
      <c r="C137" s="259"/>
      <c r="D137" s="259">
        <v>10</v>
      </c>
    </row>
    <row r="138" ht="20.1" customHeight="1" spans="1:4">
      <c r="A138" s="43" t="s">
        <v>253</v>
      </c>
      <c r="B138" s="259">
        <f t="shared" si="3"/>
        <v>1501</v>
      </c>
      <c r="C138" s="259">
        <f>SUM(C139:C140)</f>
        <v>0</v>
      </c>
      <c r="D138" s="259">
        <f>SUM(D139:D140)</f>
        <v>1501</v>
      </c>
    </row>
    <row r="139" ht="20.1" customHeight="1" spans="1:4">
      <c r="A139" s="43" t="s">
        <v>254</v>
      </c>
      <c r="B139" s="259">
        <f t="shared" si="3"/>
        <v>0</v>
      </c>
      <c r="C139" s="259"/>
      <c r="D139" s="259"/>
    </row>
    <row r="140" ht="20.1" customHeight="1" spans="1:4">
      <c r="A140" s="43" t="s">
        <v>255</v>
      </c>
      <c r="B140" s="259"/>
      <c r="C140" s="259"/>
      <c r="D140" s="259">
        <f>1500+1</f>
        <v>1501</v>
      </c>
    </row>
    <row r="141" ht="20.1" customHeight="1" spans="1:4">
      <c r="A141" s="263" t="s">
        <v>11</v>
      </c>
      <c r="B141" s="264">
        <f>C141+D141</f>
        <v>408</v>
      </c>
      <c r="C141" s="264">
        <f>C142+C150+C156+C164+C175+C180+C185+C188</f>
        <v>0</v>
      </c>
      <c r="D141" s="264">
        <f>D142+D150+D156+D164+D175+D180+D185+D188</f>
        <v>408</v>
      </c>
    </row>
    <row r="142" ht="20.1" customHeight="1" spans="1:4">
      <c r="A142" s="43" t="s">
        <v>256</v>
      </c>
      <c r="B142" s="259">
        <f>C142+D142</f>
        <v>404</v>
      </c>
      <c r="C142" s="259">
        <f>SUM(C143:C149)</f>
        <v>0</v>
      </c>
      <c r="D142" s="259">
        <f>SUM(D143:D149)</f>
        <v>404</v>
      </c>
    </row>
    <row r="143" ht="20.1" customHeight="1" spans="1:4">
      <c r="A143" s="43" t="s">
        <v>257</v>
      </c>
      <c r="B143" s="259">
        <f t="shared" ref="B143:B210" si="4">C143+D143</f>
        <v>0</v>
      </c>
      <c r="C143" s="259"/>
      <c r="D143" s="259"/>
    </row>
    <row r="144" ht="20.1" customHeight="1" spans="1:4">
      <c r="A144" s="43" t="s">
        <v>258</v>
      </c>
      <c r="B144" s="259">
        <f t="shared" si="4"/>
        <v>404</v>
      </c>
      <c r="C144" s="259"/>
      <c r="D144" s="259">
        <v>404</v>
      </c>
    </row>
    <row r="145" ht="20.1" customHeight="1" spans="1:4">
      <c r="A145" s="43" t="s">
        <v>259</v>
      </c>
      <c r="B145" s="259">
        <f t="shared" si="4"/>
        <v>0</v>
      </c>
      <c r="C145" s="259"/>
      <c r="D145" s="259"/>
    </row>
    <row r="146" ht="20.1" customHeight="1" spans="1:4">
      <c r="A146" s="43" t="s">
        <v>260</v>
      </c>
      <c r="B146" s="259">
        <f t="shared" si="4"/>
        <v>0</v>
      </c>
      <c r="C146" s="259"/>
      <c r="D146" s="259"/>
    </row>
    <row r="147" ht="20.1" customHeight="1" spans="1:4">
      <c r="A147" s="43" t="s">
        <v>261</v>
      </c>
      <c r="B147" s="259">
        <f t="shared" si="4"/>
        <v>0</v>
      </c>
      <c r="C147" s="259"/>
      <c r="D147" s="259"/>
    </row>
    <row r="148" ht="20.1" customHeight="1" spans="1:4">
      <c r="A148" s="43" t="s">
        <v>262</v>
      </c>
      <c r="B148" s="259">
        <f t="shared" si="4"/>
        <v>0</v>
      </c>
      <c r="C148" s="259"/>
      <c r="D148" s="259"/>
    </row>
    <row r="149" ht="20.1" customHeight="1" spans="1:4">
      <c r="A149" s="43" t="s">
        <v>263</v>
      </c>
      <c r="B149" s="259">
        <f t="shared" si="4"/>
        <v>0</v>
      </c>
      <c r="C149" s="259"/>
      <c r="D149" s="259"/>
    </row>
    <row r="150" ht="20.1" customHeight="1" spans="1:4">
      <c r="A150" s="43" t="s">
        <v>264</v>
      </c>
      <c r="B150" s="259">
        <f t="shared" si="4"/>
        <v>0</v>
      </c>
      <c r="C150" s="259">
        <f>SUM(C151:C155)</f>
        <v>0</v>
      </c>
      <c r="D150" s="259">
        <f>SUM(D151:D155)</f>
        <v>0</v>
      </c>
    </row>
    <row r="151" ht="20.1" customHeight="1" spans="1:4">
      <c r="A151" s="43" t="s">
        <v>265</v>
      </c>
      <c r="B151" s="259">
        <f t="shared" si="4"/>
        <v>0</v>
      </c>
      <c r="C151" s="259"/>
      <c r="D151" s="259"/>
    </row>
    <row r="152" ht="20.1" customHeight="1" spans="1:4">
      <c r="A152" s="43" t="s">
        <v>266</v>
      </c>
      <c r="B152" s="259">
        <f t="shared" si="4"/>
        <v>0</v>
      </c>
      <c r="C152" s="259"/>
      <c r="D152" s="259"/>
    </row>
    <row r="153" ht="20.1" customHeight="1" spans="1:4">
      <c r="A153" s="43" t="s">
        <v>267</v>
      </c>
      <c r="B153" s="259">
        <f t="shared" si="4"/>
        <v>0</v>
      </c>
      <c r="C153" s="259"/>
      <c r="D153" s="259"/>
    </row>
    <row r="154" ht="20.1" customHeight="1" spans="1:4">
      <c r="A154" s="43" t="s">
        <v>268</v>
      </c>
      <c r="B154" s="259">
        <f t="shared" si="4"/>
        <v>0</v>
      </c>
      <c r="C154" s="259"/>
      <c r="D154" s="259"/>
    </row>
    <row r="155" ht="20.1" customHeight="1" spans="1:4">
      <c r="A155" s="43" t="s">
        <v>269</v>
      </c>
      <c r="B155" s="259">
        <f t="shared" si="4"/>
        <v>0</v>
      </c>
      <c r="C155" s="259"/>
      <c r="D155" s="259"/>
    </row>
    <row r="156" ht="20.1" customHeight="1" spans="1:4">
      <c r="A156" s="43" t="s">
        <v>270</v>
      </c>
      <c r="B156" s="259">
        <f t="shared" si="4"/>
        <v>0</v>
      </c>
      <c r="C156" s="259">
        <f>SUM(C157:C163)</f>
        <v>0</v>
      </c>
      <c r="D156" s="259">
        <f>SUM(D157:D163)</f>
        <v>0</v>
      </c>
    </row>
    <row r="157" ht="20.1" customHeight="1" spans="1:4">
      <c r="A157" s="43" t="s">
        <v>271</v>
      </c>
      <c r="B157" s="259">
        <f t="shared" si="4"/>
        <v>0</v>
      </c>
      <c r="C157" s="259"/>
      <c r="D157" s="259"/>
    </row>
    <row r="158" ht="20.1" customHeight="1" spans="1:4">
      <c r="A158" s="43" t="s">
        <v>272</v>
      </c>
      <c r="B158" s="259">
        <f t="shared" si="4"/>
        <v>0</v>
      </c>
      <c r="C158" s="259"/>
      <c r="D158" s="259"/>
    </row>
    <row r="159" ht="20.1" customHeight="1" spans="1:4">
      <c r="A159" s="43" t="s">
        <v>273</v>
      </c>
      <c r="B159" s="259">
        <f t="shared" si="4"/>
        <v>0</v>
      </c>
      <c r="C159" s="259"/>
      <c r="D159" s="259"/>
    </row>
    <row r="160" ht="20.1" customHeight="1" spans="1:4">
      <c r="A160" s="43" t="s">
        <v>274</v>
      </c>
      <c r="B160" s="259">
        <f t="shared" si="4"/>
        <v>0</v>
      </c>
      <c r="C160" s="259"/>
      <c r="D160" s="259"/>
    </row>
    <row r="161" ht="20.1" customHeight="1" spans="1:4">
      <c r="A161" s="43" t="s">
        <v>275</v>
      </c>
      <c r="B161" s="259">
        <f t="shared" si="4"/>
        <v>0</v>
      </c>
      <c r="C161" s="259"/>
      <c r="D161" s="259"/>
    </row>
    <row r="162" ht="20.1" customHeight="1" spans="1:4">
      <c r="A162" s="43" t="s">
        <v>276</v>
      </c>
      <c r="B162" s="259">
        <f t="shared" si="4"/>
        <v>0</v>
      </c>
      <c r="C162" s="259"/>
      <c r="D162" s="259"/>
    </row>
    <row r="163" ht="20.1" customHeight="1" spans="1:4">
      <c r="A163" s="43" t="s">
        <v>277</v>
      </c>
      <c r="B163" s="259">
        <f t="shared" si="4"/>
        <v>0</v>
      </c>
      <c r="C163" s="259"/>
      <c r="D163" s="259"/>
    </row>
    <row r="164" ht="20.1" customHeight="1" spans="1:4">
      <c r="A164" s="43" t="s">
        <v>278</v>
      </c>
      <c r="B164" s="259">
        <f t="shared" si="4"/>
        <v>4</v>
      </c>
      <c r="C164" s="259">
        <f>SUM(C165:C174)</f>
        <v>0</v>
      </c>
      <c r="D164" s="259">
        <f>SUM(D165:D174)</f>
        <v>4</v>
      </c>
    </row>
    <row r="165" ht="20.1" customHeight="1" spans="1:4">
      <c r="A165" s="43" t="s">
        <v>279</v>
      </c>
      <c r="B165" s="259">
        <f t="shared" si="4"/>
        <v>0</v>
      </c>
      <c r="C165" s="259"/>
      <c r="D165" s="259"/>
    </row>
    <row r="166" ht="20.1" customHeight="1" spans="1:4">
      <c r="A166" s="43" t="s">
        <v>280</v>
      </c>
      <c r="B166" s="259">
        <f t="shared" si="4"/>
        <v>0</v>
      </c>
      <c r="C166" s="259"/>
      <c r="D166" s="259"/>
    </row>
    <row r="167" ht="20.1" customHeight="1" spans="1:4">
      <c r="A167" s="43" t="s">
        <v>281</v>
      </c>
      <c r="B167" s="259">
        <f t="shared" si="4"/>
        <v>0</v>
      </c>
      <c r="C167" s="259"/>
      <c r="D167" s="259"/>
    </row>
    <row r="168" ht="20.1" customHeight="1" spans="1:4">
      <c r="A168" s="43" t="s">
        <v>282</v>
      </c>
      <c r="B168" s="259">
        <f t="shared" si="4"/>
        <v>0</v>
      </c>
      <c r="C168" s="259"/>
      <c r="D168" s="259"/>
    </row>
    <row r="169" ht="20.1" customHeight="1" spans="1:4">
      <c r="A169" s="43" t="s">
        <v>283</v>
      </c>
      <c r="B169" s="259">
        <f t="shared" si="4"/>
        <v>0</v>
      </c>
      <c r="C169" s="259"/>
      <c r="D169" s="259"/>
    </row>
    <row r="170" ht="20.1" customHeight="1" spans="1:4">
      <c r="A170" s="43" t="s">
        <v>284</v>
      </c>
      <c r="B170" s="259">
        <f t="shared" si="4"/>
        <v>0</v>
      </c>
      <c r="C170" s="259"/>
      <c r="D170" s="259"/>
    </row>
    <row r="171" ht="20.1" customHeight="1" spans="1:4">
      <c r="A171" s="43" t="s">
        <v>285</v>
      </c>
      <c r="B171" s="259">
        <f t="shared" si="4"/>
        <v>0</v>
      </c>
      <c r="C171" s="259"/>
      <c r="D171" s="259"/>
    </row>
    <row r="172" ht="20.1" customHeight="1" spans="1:4">
      <c r="A172" s="43" t="s">
        <v>286</v>
      </c>
      <c r="B172" s="259">
        <f t="shared" si="4"/>
        <v>4</v>
      </c>
      <c r="C172" s="259"/>
      <c r="D172" s="259">
        <v>4</v>
      </c>
    </row>
    <row r="173" ht="20.1" customHeight="1" spans="1:4">
      <c r="A173" s="43" t="s">
        <v>287</v>
      </c>
      <c r="B173" s="259">
        <f t="shared" si="4"/>
        <v>0</v>
      </c>
      <c r="C173" s="259"/>
      <c r="D173" s="259"/>
    </row>
    <row r="174" ht="20.1" customHeight="1" spans="1:4">
      <c r="A174" s="43" t="s">
        <v>288</v>
      </c>
      <c r="B174" s="259">
        <f t="shared" si="4"/>
        <v>0</v>
      </c>
      <c r="C174" s="259"/>
      <c r="D174" s="259"/>
    </row>
    <row r="175" ht="20.1" customHeight="1" spans="1:4">
      <c r="A175" s="43" t="s">
        <v>289</v>
      </c>
      <c r="B175" s="259">
        <f t="shared" si="4"/>
        <v>0</v>
      </c>
      <c r="C175" s="259">
        <f>SUM(C176:C179)</f>
        <v>0</v>
      </c>
      <c r="D175" s="259">
        <f>SUM(D176:D179)</f>
        <v>0</v>
      </c>
    </row>
    <row r="176" ht="20.1" customHeight="1" spans="1:4">
      <c r="A176" s="43" t="s">
        <v>290</v>
      </c>
      <c r="B176" s="259">
        <f t="shared" si="4"/>
        <v>0</v>
      </c>
      <c r="C176" s="259"/>
      <c r="D176" s="259"/>
    </row>
    <row r="177" ht="20.1" customHeight="1" spans="1:4">
      <c r="A177" s="43" t="s">
        <v>291</v>
      </c>
      <c r="B177" s="259">
        <f t="shared" si="4"/>
        <v>0</v>
      </c>
      <c r="C177" s="259"/>
      <c r="D177" s="259"/>
    </row>
    <row r="178" ht="20.1" customHeight="1" spans="1:4">
      <c r="A178" s="43" t="s">
        <v>292</v>
      </c>
      <c r="B178" s="259">
        <f t="shared" si="4"/>
        <v>0</v>
      </c>
      <c r="C178" s="259"/>
      <c r="D178" s="259"/>
    </row>
    <row r="179" ht="20.1" customHeight="1" spans="1:4">
      <c r="A179" s="43" t="s">
        <v>293</v>
      </c>
      <c r="B179" s="259">
        <f t="shared" si="4"/>
        <v>0</v>
      </c>
      <c r="C179" s="259"/>
      <c r="D179" s="259"/>
    </row>
    <row r="180" ht="20.1" customHeight="1" spans="1:4">
      <c r="A180" s="43" t="s">
        <v>294</v>
      </c>
      <c r="B180" s="259">
        <f t="shared" si="4"/>
        <v>0</v>
      </c>
      <c r="C180" s="259">
        <f>SUM(C181:C184)</f>
        <v>0</v>
      </c>
      <c r="D180" s="259">
        <f>SUM(D181:D184)</f>
        <v>0</v>
      </c>
    </row>
    <row r="181" ht="20.1" customHeight="1" spans="1:4">
      <c r="A181" s="43" t="s">
        <v>295</v>
      </c>
      <c r="B181" s="259">
        <f t="shared" si="4"/>
        <v>0</v>
      </c>
      <c r="C181" s="259"/>
      <c r="D181" s="259"/>
    </row>
    <row r="182" ht="20.1" customHeight="1" spans="1:4">
      <c r="A182" s="43" t="s">
        <v>296</v>
      </c>
      <c r="B182" s="259">
        <f t="shared" si="4"/>
        <v>0</v>
      </c>
      <c r="C182" s="259"/>
      <c r="D182" s="259"/>
    </row>
    <row r="183" ht="20.1" customHeight="1" spans="1:4">
      <c r="A183" s="43" t="s">
        <v>297</v>
      </c>
      <c r="B183" s="259">
        <f t="shared" si="4"/>
        <v>0</v>
      </c>
      <c r="C183" s="259"/>
      <c r="D183" s="259"/>
    </row>
    <row r="184" ht="20.1" customHeight="1" spans="1:4">
      <c r="A184" s="43" t="s">
        <v>298</v>
      </c>
      <c r="B184" s="259">
        <f t="shared" si="4"/>
        <v>0</v>
      </c>
      <c r="C184" s="259"/>
      <c r="D184" s="259"/>
    </row>
    <row r="185" ht="20.1" customHeight="1" spans="1:4">
      <c r="A185" s="43" t="s">
        <v>299</v>
      </c>
      <c r="B185" s="259">
        <f t="shared" si="4"/>
        <v>0</v>
      </c>
      <c r="C185" s="259">
        <f>SUM(C186:C187)</f>
        <v>0</v>
      </c>
      <c r="D185" s="259">
        <f>SUM(D186:D187)</f>
        <v>0</v>
      </c>
    </row>
    <row r="186" ht="20.1" customHeight="1" spans="1:4">
      <c r="A186" s="43" t="s">
        <v>300</v>
      </c>
      <c r="B186" s="259">
        <f t="shared" si="4"/>
        <v>0</v>
      </c>
      <c r="C186" s="259"/>
      <c r="D186" s="259"/>
    </row>
    <row r="187" ht="20.1" customHeight="1" spans="1:4">
      <c r="A187" s="6" t="s">
        <v>301</v>
      </c>
      <c r="B187" s="259">
        <f t="shared" si="4"/>
        <v>0</v>
      </c>
      <c r="C187" s="259"/>
      <c r="D187" s="259"/>
    </row>
    <row r="188" ht="20.1" customHeight="1" spans="1:4">
      <c r="A188" s="6" t="s">
        <v>302</v>
      </c>
      <c r="B188" s="259">
        <f t="shared" si="4"/>
        <v>0</v>
      </c>
      <c r="C188" s="259"/>
      <c r="D188" s="259"/>
    </row>
    <row r="189" ht="20.1" customHeight="1" spans="1:4">
      <c r="A189" s="263" t="s">
        <v>13</v>
      </c>
      <c r="B189" s="264">
        <f t="shared" si="4"/>
        <v>5455.54</v>
      </c>
      <c r="C189" s="264">
        <f>C190+C195+C202+C208+C210+C213+C215+C218+C222</f>
        <v>4429.04</v>
      </c>
      <c r="D189" s="264">
        <f>D190+D195+D202+D208+D210+D213+D215+D218+D222</f>
        <v>1026.5</v>
      </c>
    </row>
    <row r="190" ht="20.1" customHeight="1" spans="1:4">
      <c r="A190" s="43" t="s">
        <v>303</v>
      </c>
      <c r="B190" s="259">
        <f t="shared" si="4"/>
        <v>4.5</v>
      </c>
      <c r="C190" s="259">
        <f>SUM(C191:C194)</f>
        <v>0</v>
      </c>
      <c r="D190" s="259">
        <f>SUM(D191:D194)</f>
        <v>4.5</v>
      </c>
    </row>
    <row r="191" ht="20.1" customHeight="1" spans="1:4">
      <c r="A191" s="43" t="s">
        <v>304</v>
      </c>
      <c r="B191" s="259">
        <f t="shared" si="4"/>
        <v>0</v>
      </c>
      <c r="C191" s="259"/>
      <c r="D191" s="259"/>
    </row>
    <row r="192" ht="20.1" customHeight="1" spans="1:4">
      <c r="A192" s="43" t="s">
        <v>305</v>
      </c>
      <c r="B192" s="259">
        <f t="shared" si="4"/>
        <v>0</v>
      </c>
      <c r="C192" s="259"/>
      <c r="D192" s="259"/>
    </row>
    <row r="193" ht="20.1" customHeight="1" spans="1:4">
      <c r="A193" s="43" t="s">
        <v>306</v>
      </c>
      <c r="B193" s="259"/>
      <c r="C193" s="259"/>
      <c r="D193" s="259">
        <v>4.5</v>
      </c>
    </row>
    <row r="194" ht="20.1" customHeight="1" spans="1:4">
      <c r="A194" s="43" t="s">
        <v>307</v>
      </c>
      <c r="B194" s="259">
        <f t="shared" si="4"/>
        <v>0</v>
      </c>
      <c r="C194" s="259"/>
      <c r="D194" s="259"/>
    </row>
    <row r="195" ht="20.1" customHeight="1" spans="1:4">
      <c r="A195" s="43" t="s">
        <v>308</v>
      </c>
      <c r="B195" s="259">
        <f t="shared" si="4"/>
        <v>4583.04</v>
      </c>
      <c r="C195" s="259">
        <f>SUM(C196:C201)</f>
        <v>4429.04</v>
      </c>
      <c r="D195" s="259">
        <f>SUM(D196:D201)</f>
        <v>154</v>
      </c>
    </row>
    <row r="196" ht="20.1" customHeight="1" spans="1:4">
      <c r="A196" s="43" t="s">
        <v>309</v>
      </c>
      <c r="B196" s="259">
        <f t="shared" si="4"/>
        <v>0</v>
      </c>
      <c r="C196" s="259"/>
      <c r="D196" s="259"/>
    </row>
    <row r="197" ht="20.1" customHeight="1" spans="1:4">
      <c r="A197" s="6" t="s">
        <v>310</v>
      </c>
      <c r="B197" s="259">
        <f t="shared" si="4"/>
        <v>3172.14</v>
      </c>
      <c r="C197" s="259">
        <v>3025.14</v>
      </c>
      <c r="D197" s="259">
        <v>147</v>
      </c>
    </row>
    <row r="198" ht="20.1" customHeight="1" spans="1:4">
      <c r="A198" s="43" t="s">
        <v>311</v>
      </c>
      <c r="B198" s="259">
        <f t="shared" si="4"/>
        <v>1410.9</v>
      </c>
      <c r="C198" s="259">
        <v>1403.9</v>
      </c>
      <c r="D198" s="259">
        <v>7</v>
      </c>
    </row>
    <row r="199" ht="20.1" customHeight="1" spans="1:4">
      <c r="A199" s="43" t="s">
        <v>312</v>
      </c>
      <c r="B199" s="259">
        <f t="shared" si="4"/>
        <v>0</v>
      </c>
      <c r="C199" s="259"/>
      <c r="D199" s="259"/>
    </row>
    <row r="200" ht="20.1" customHeight="1" spans="1:4">
      <c r="A200" s="43" t="s">
        <v>313</v>
      </c>
      <c r="B200" s="259">
        <f t="shared" si="4"/>
        <v>0</v>
      </c>
      <c r="C200" s="259"/>
      <c r="D200" s="259"/>
    </row>
    <row r="201" ht="20.1" customHeight="1" spans="1:4">
      <c r="A201" s="43" t="s">
        <v>314</v>
      </c>
      <c r="B201" s="259">
        <f t="shared" si="4"/>
        <v>0</v>
      </c>
      <c r="C201" s="259"/>
      <c r="D201" s="259"/>
    </row>
    <row r="202" ht="20.1" customHeight="1" spans="1:4">
      <c r="A202" s="43" t="s">
        <v>315</v>
      </c>
      <c r="B202" s="259">
        <f t="shared" si="4"/>
        <v>0</v>
      </c>
      <c r="C202" s="259">
        <f>SUM(C203:C207)</f>
        <v>0</v>
      </c>
      <c r="D202" s="259"/>
    </row>
    <row r="203" ht="20.1" customHeight="1" spans="1:4">
      <c r="A203" s="43" t="s">
        <v>316</v>
      </c>
      <c r="B203" s="259">
        <f t="shared" si="4"/>
        <v>0</v>
      </c>
      <c r="C203" s="259"/>
      <c r="D203" s="259"/>
    </row>
    <row r="204" ht="20.1" customHeight="1" spans="1:4">
      <c r="A204" s="43" t="s">
        <v>317</v>
      </c>
      <c r="B204" s="259">
        <f t="shared" si="4"/>
        <v>0</v>
      </c>
      <c r="C204" s="259"/>
      <c r="D204" s="259"/>
    </row>
    <row r="205" ht="20.1" customHeight="1" spans="1:4">
      <c r="A205" s="43" t="s">
        <v>318</v>
      </c>
      <c r="B205" s="259">
        <f t="shared" si="4"/>
        <v>0</v>
      </c>
      <c r="C205" s="259"/>
      <c r="D205" s="259"/>
    </row>
    <row r="206" ht="20.1" customHeight="1" spans="1:4">
      <c r="A206" s="43" t="s">
        <v>319</v>
      </c>
      <c r="B206" s="259">
        <f t="shared" si="4"/>
        <v>0</v>
      </c>
      <c r="C206" s="259"/>
      <c r="D206" s="259"/>
    </row>
    <row r="207" ht="20.1" customHeight="1" spans="1:4">
      <c r="A207" s="43" t="s">
        <v>320</v>
      </c>
      <c r="B207" s="259">
        <f t="shared" si="4"/>
        <v>0</v>
      </c>
      <c r="C207" s="259"/>
      <c r="D207" s="259"/>
    </row>
    <row r="208" ht="20.45" customHeight="1" spans="1:4">
      <c r="A208" s="43" t="s">
        <v>321</v>
      </c>
      <c r="B208" s="259">
        <f t="shared" si="4"/>
        <v>0</v>
      </c>
      <c r="C208" s="259">
        <f>C209</f>
        <v>0</v>
      </c>
      <c r="D208" s="259"/>
    </row>
    <row r="209" ht="20.45" customHeight="1" spans="1:4">
      <c r="A209" s="43" t="s">
        <v>322</v>
      </c>
      <c r="B209" s="259">
        <f t="shared" si="4"/>
        <v>0</v>
      </c>
      <c r="C209" s="259"/>
      <c r="D209" s="259"/>
    </row>
    <row r="210" ht="20.45" customHeight="1" spans="1:4">
      <c r="A210" s="43" t="s">
        <v>323</v>
      </c>
      <c r="B210" s="259">
        <f t="shared" si="4"/>
        <v>0</v>
      </c>
      <c r="C210" s="259">
        <f>SUM(C211:C212)</f>
        <v>0</v>
      </c>
      <c r="D210" s="259"/>
    </row>
    <row r="211" ht="20.45" customHeight="1" spans="1:4">
      <c r="A211" s="43" t="s">
        <v>324</v>
      </c>
      <c r="B211" s="259">
        <f t="shared" ref="B211:B218" si="5">C211+D211</f>
        <v>0</v>
      </c>
      <c r="C211" s="259"/>
      <c r="D211" s="259"/>
    </row>
    <row r="212" ht="20.45" customHeight="1" spans="1:4">
      <c r="A212" s="43" t="s">
        <v>325</v>
      </c>
      <c r="B212" s="259">
        <f t="shared" si="5"/>
        <v>0</v>
      </c>
      <c r="C212" s="259"/>
      <c r="D212" s="259"/>
    </row>
    <row r="213" ht="20.45" customHeight="1" spans="1:4">
      <c r="A213" s="43" t="s">
        <v>326</v>
      </c>
      <c r="B213" s="259">
        <f t="shared" si="5"/>
        <v>0</v>
      </c>
      <c r="C213" s="259">
        <f>C214</f>
        <v>0</v>
      </c>
      <c r="D213" s="259"/>
    </row>
    <row r="214" ht="20.45" customHeight="1" spans="1:4">
      <c r="A214" s="43" t="s">
        <v>327</v>
      </c>
      <c r="B214" s="259">
        <f t="shared" si="5"/>
        <v>0</v>
      </c>
      <c r="C214" s="259"/>
      <c r="D214" s="259"/>
    </row>
    <row r="215" ht="20.45" customHeight="1" spans="1:4">
      <c r="A215" s="43" t="s">
        <v>328</v>
      </c>
      <c r="B215" s="259">
        <f t="shared" si="5"/>
        <v>3</v>
      </c>
      <c r="C215" s="259">
        <f>SUM(C216:C217)</f>
        <v>0</v>
      </c>
      <c r="D215" s="259">
        <f>SUM(D216:D217)</f>
        <v>3</v>
      </c>
    </row>
    <row r="216" ht="20.45" customHeight="1" spans="1:4">
      <c r="A216" s="43" t="s">
        <v>329</v>
      </c>
      <c r="B216" s="259">
        <f t="shared" si="5"/>
        <v>0</v>
      </c>
      <c r="C216" s="259"/>
      <c r="D216" s="259"/>
    </row>
    <row r="217" ht="20.45" customHeight="1" spans="1:4">
      <c r="A217" s="43" t="s">
        <v>330</v>
      </c>
      <c r="B217" s="259">
        <f t="shared" si="5"/>
        <v>3</v>
      </c>
      <c r="C217" s="259"/>
      <c r="D217" s="259">
        <v>3</v>
      </c>
    </row>
    <row r="218" ht="20.45" customHeight="1" spans="1:4">
      <c r="A218" s="43" t="s">
        <v>331</v>
      </c>
      <c r="B218" s="259">
        <f t="shared" si="5"/>
        <v>832</v>
      </c>
      <c r="C218" s="259">
        <f>C221+C220</f>
        <v>0</v>
      </c>
      <c r="D218" s="259">
        <f>D221+D220+D219</f>
        <v>832</v>
      </c>
    </row>
    <row r="219" ht="20.45" customHeight="1" spans="1:4">
      <c r="A219" s="43" t="s">
        <v>332</v>
      </c>
      <c r="B219" s="259"/>
      <c r="C219" s="259"/>
      <c r="D219" s="259">
        <v>832</v>
      </c>
    </row>
    <row r="220" ht="20.45" customHeight="1" spans="1:4">
      <c r="A220" s="43" t="s">
        <v>333</v>
      </c>
      <c r="B220" s="259"/>
      <c r="C220" s="259"/>
      <c r="D220" s="259"/>
    </row>
    <row r="221" ht="20.45" customHeight="1" spans="1:4">
      <c r="A221" s="6" t="s">
        <v>334</v>
      </c>
      <c r="B221" s="259">
        <f t="shared" ref="B221:B274" si="6">C221+D221</f>
        <v>0</v>
      </c>
      <c r="C221" s="259"/>
      <c r="D221" s="259"/>
    </row>
    <row r="222" ht="20.45" customHeight="1" spans="1:4">
      <c r="A222" s="43" t="s">
        <v>335</v>
      </c>
      <c r="B222" s="259">
        <f t="shared" si="6"/>
        <v>33</v>
      </c>
      <c r="C222" s="259">
        <f>C223</f>
        <v>0</v>
      </c>
      <c r="D222" s="259">
        <f>D223</f>
        <v>33</v>
      </c>
    </row>
    <row r="223" ht="20.45" customHeight="1" spans="1:4">
      <c r="A223" s="43" t="s">
        <v>336</v>
      </c>
      <c r="B223" s="259">
        <f t="shared" si="6"/>
        <v>33</v>
      </c>
      <c r="C223" s="259"/>
      <c r="D223" s="259">
        <v>33</v>
      </c>
    </row>
    <row r="224" ht="20.45" customHeight="1" spans="1:4">
      <c r="A224" s="263" t="s">
        <v>15</v>
      </c>
      <c r="B224" s="264">
        <f t="shared" si="6"/>
        <v>3444</v>
      </c>
      <c r="C224" s="264">
        <f>C225+C229+C231+C234+C238+C241+C244+C249</f>
        <v>297.3</v>
      </c>
      <c r="D224" s="264">
        <f>D225+D229+D231+D234+D238+D241+D244+D249</f>
        <v>3146.7</v>
      </c>
    </row>
    <row r="225" ht="20.45" customHeight="1" spans="1:4">
      <c r="A225" s="43" t="s">
        <v>337</v>
      </c>
      <c r="B225" s="259">
        <f t="shared" si="6"/>
        <v>449</v>
      </c>
      <c r="C225" s="259">
        <f>C226+C227+C228</f>
        <v>297.3</v>
      </c>
      <c r="D225" s="259">
        <f>D226+D227+D228</f>
        <v>151.7</v>
      </c>
    </row>
    <row r="226" ht="20.45" customHeight="1" spans="1:4">
      <c r="A226" s="43" t="s">
        <v>338</v>
      </c>
      <c r="B226" s="259"/>
      <c r="C226" s="259">
        <v>297.3</v>
      </c>
      <c r="D226" s="259">
        <v>151.7</v>
      </c>
    </row>
    <row r="227" ht="20.45" customHeight="1" spans="1:4">
      <c r="A227" s="43" t="s">
        <v>339</v>
      </c>
      <c r="B227" s="259"/>
      <c r="C227" s="259"/>
      <c r="D227" s="259"/>
    </row>
    <row r="228" ht="20.45" customHeight="1" spans="1:4">
      <c r="A228" s="43" t="s">
        <v>340</v>
      </c>
      <c r="B228" s="259">
        <f t="shared" si="6"/>
        <v>0</v>
      </c>
      <c r="C228" s="259"/>
      <c r="D228" s="259"/>
    </row>
    <row r="229" ht="20.45" customHeight="1" spans="1:4">
      <c r="A229" s="43" t="s">
        <v>341</v>
      </c>
      <c r="B229" s="259">
        <f t="shared" si="6"/>
        <v>0</v>
      </c>
      <c r="C229" s="259">
        <f>C230</f>
        <v>0</v>
      </c>
      <c r="D229" s="259"/>
    </row>
    <row r="230" ht="20.45" customHeight="1" spans="1:4">
      <c r="A230" s="43" t="s">
        <v>342</v>
      </c>
      <c r="B230" s="259">
        <f t="shared" si="6"/>
        <v>0</v>
      </c>
      <c r="C230" s="259"/>
      <c r="D230" s="259"/>
    </row>
    <row r="231" ht="20.45" customHeight="1" spans="1:4">
      <c r="A231" s="43" t="s">
        <v>343</v>
      </c>
      <c r="B231" s="259">
        <f t="shared" si="6"/>
        <v>0</v>
      </c>
      <c r="C231" s="259">
        <f>C232+C233</f>
        <v>0</v>
      </c>
      <c r="D231" s="259"/>
    </row>
    <row r="232" ht="20.45" customHeight="1" spans="1:4">
      <c r="A232" s="43" t="s">
        <v>344</v>
      </c>
      <c r="B232" s="259">
        <f t="shared" si="6"/>
        <v>0</v>
      </c>
      <c r="C232" s="259"/>
      <c r="D232" s="259"/>
    </row>
    <row r="233" ht="20.45" customHeight="1" spans="1:4">
      <c r="A233" s="43" t="s">
        <v>345</v>
      </c>
      <c r="B233" s="259">
        <f t="shared" si="6"/>
        <v>0</v>
      </c>
      <c r="C233" s="259"/>
      <c r="D233" s="259"/>
    </row>
    <row r="234" ht="20.45" customHeight="1" spans="1:4">
      <c r="A234" s="43" t="s">
        <v>346</v>
      </c>
      <c r="B234" s="259">
        <f t="shared" si="6"/>
        <v>0</v>
      </c>
      <c r="C234" s="259">
        <f>C235+C236+C237</f>
        <v>0</v>
      </c>
      <c r="D234" s="259">
        <f>D235+D236+D237</f>
        <v>0</v>
      </c>
    </row>
    <row r="235" ht="20.45" customHeight="1" spans="1:4">
      <c r="A235" s="43" t="s">
        <v>347</v>
      </c>
      <c r="B235" s="259">
        <f t="shared" si="6"/>
        <v>0</v>
      </c>
      <c r="C235" s="259"/>
      <c r="D235" s="259"/>
    </row>
    <row r="236" ht="20.45" customHeight="1" spans="1:4">
      <c r="A236" s="43" t="s">
        <v>348</v>
      </c>
      <c r="B236" s="259">
        <f t="shared" si="6"/>
        <v>0</v>
      </c>
      <c r="C236" s="259"/>
      <c r="D236" s="259"/>
    </row>
    <row r="237" ht="20.45" customHeight="1" spans="1:4">
      <c r="A237" s="43" t="s">
        <v>349</v>
      </c>
      <c r="B237" s="259">
        <f t="shared" si="6"/>
        <v>0</v>
      </c>
      <c r="C237" s="259"/>
      <c r="D237" s="259"/>
    </row>
    <row r="238" ht="20.45" customHeight="1" spans="1:4">
      <c r="A238" s="43" t="s">
        <v>350</v>
      </c>
      <c r="B238" s="259">
        <f t="shared" si="6"/>
        <v>0</v>
      </c>
      <c r="C238" s="259">
        <f>C239+C240</f>
        <v>0</v>
      </c>
      <c r="D238" s="259"/>
    </row>
    <row r="239" ht="20.45" customHeight="1" spans="1:4">
      <c r="A239" s="43" t="s">
        <v>351</v>
      </c>
      <c r="B239" s="259">
        <f t="shared" si="6"/>
        <v>0</v>
      </c>
      <c r="C239" s="259"/>
      <c r="D239" s="259"/>
    </row>
    <row r="240" ht="20.45" customHeight="1" spans="1:4">
      <c r="A240" s="43" t="s">
        <v>352</v>
      </c>
      <c r="B240" s="259">
        <f t="shared" si="6"/>
        <v>0</v>
      </c>
      <c r="C240" s="259"/>
      <c r="D240" s="259"/>
    </row>
    <row r="241" ht="20.45" customHeight="1" spans="1:4">
      <c r="A241" s="43" t="s">
        <v>353</v>
      </c>
      <c r="B241" s="259">
        <f t="shared" si="6"/>
        <v>0</v>
      </c>
      <c r="C241" s="259">
        <f>C242+C243</f>
        <v>0</v>
      </c>
      <c r="D241" s="259"/>
    </row>
    <row r="242" ht="20.45" customHeight="1" spans="1:4">
      <c r="A242" s="43" t="s">
        <v>354</v>
      </c>
      <c r="B242" s="259">
        <f t="shared" si="6"/>
        <v>0</v>
      </c>
      <c r="C242" s="259"/>
      <c r="D242" s="259"/>
    </row>
    <row r="243" ht="20.45" customHeight="1" spans="1:4">
      <c r="A243" s="43" t="s">
        <v>355</v>
      </c>
      <c r="B243" s="259">
        <f t="shared" si="6"/>
        <v>0</v>
      </c>
      <c r="C243" s="259"/>
      <c r="D243" s="259"/>
    </row>
    <row r="244" ht="20.45" customHeight="1" spans="1:4">
      <c r="A244" s="43" t="s">
        <v>356</v>
      </c>
      <c r="B244" s="259">
        <f t="shared" si="6"/>
        <v>0</v>
      </c>
      <c r="C244" s="259">
        <f>SUM(C245:C248)</f>
        <v>0</v>
      </c>
      <c r="D244" s="259"/>
    </row>
    <row r="245" ht="20.45" customHeight="1" spans="1:4">
      <c r="A245" s="43" t="s">
        <v>357</v>
      </c>
      <c r="B245" s="259">
        <f t="shared" si="6"/>
        <v>0</v>
      </c>
      <c r="C245" s="259"/>
      <c r="D245" s="259"/>
    </row>
    <row r="246" ht="20.45" customHeight="1" spans="1:4">
      <c r="A246" s="43" t="s">
        <v>358</v>
      </c>
      <c r="B246" s="259">
        <f t="shared" si="6"/>
        <v>0</v>
      </c>
      <c r="C246" s="259"/>
      <c r="D246" s="259"/>
    </row>
    <row r="247" ht="20.45" customHeight="1" spans="1:4">
      <c r="A247" s="43" t="s">
        <v>359</v>
      </c>
      <c r="B247" s="259">
        <f t="shared" si="6"/>
        <v>0</v>
      </c>
      <c r="C247" s="259"/>
      <c r="D247" s="259"/>
    </row>
    <row r="248" ht="20.45" customHeight="1" spans="1:4">
      <c r="A248" s="43" t="s">
        <v>360</v>
      </c>
      <c r="B248" s="259">
        <f t="shared" si="6"/>
        <v>0</v>
      </c>
      <c r="C248" s="259"/>
      <c r="D248" s="259"/>
    </row>
    <row r="249" ht="20.45" customHeight="1" spans="1:4">
      <c r="A249" s="43" t="s">
        <v>361</v>
      </c>
      <c r="B249" s="259">
        <f t="shared" si="6"/>
        <v>2995</v>
      </c>
      <c r="C249" s="259">
        <f>C250</f>
        <v>0</v>
      </c>
      <c r="D249" s="259">
        <f>D250</f>
        <v>2995</v>
      </c>
    </row>
    <row r="250" ht="20.45" customHeight="1" spans="1:4">
      <c r="A250" s="43" t="s">
        <v>362</v>
      </c>
      <c r="B250" s="259">
        <v>2995</v>
      </c>
      <c r="C250" s="259"/>
      <c r="D250" s="259">
        <f>700+1295+1000</f>
        <v>2995</v>
      </c>
    </row>
    <row r="251" ht="20.45" customHeight="1" spans="1:4">
      <c r="A251" s="263" t="s">
        <v>17</v>
      </c>
      <c r="B251" s="264">
        <f t="shared" si="6"/>
        <v>10</v>
      </c>
      <c r="C251" s="264">
        <f>C252+C266+C270+C276+C280</f>
        <v>0</v>
      </c>
      <c r="D251" s="264">
        <f>D252+D266+D270+D276+D280</f>
        <v>10</v>
      </c>
    </row>
    <row r="252" ht="20.45" customHeight="1" spans="1:4">
      <c r="A252" s="43" t="s">
        <v>363</v>
      </c>
      <c r="B252" s="259">
        <f t="shared" si="6"/>
        <v>0</v>
      </c>
      <c r="C252" s="259">
        <f>SUM(C253:C265)</f>
        <v>0</v>
      </c>
      <c r="D252" s="259">
        <f>SUM(D253:D265)</f>
        <v>0</v>
      </c>
    </row>
    <row r="253" ht="20.45" customHeight="1" spans="1:4">
      <c r="A253" s="6" t="s">
        <v>364</v>
      </c>
      <c r="B253" s="259">
        <f t="shared" si="6"/>
        <v>0</v>
      </c>
      <c r="C253" s="259"/>
      <c r="D253" s="259"/>
    </row>
    <row r="254" ht="20.45" customHeight="1" spans="1:4">
      <c r="A254" s="43" t="s">
        <v>365</v>
      </c>
      <c r="B254" s="259">
        <f t="shared" si="6"/>
        <v>0</v>
      </c>
      <c r="C254" s="259"/>
      <c r="D254" s="259"/>
    </row>
    <row r="255" ht="20.45" customHeight="1" spans="1:4">
      <c r="A255" s="43" t="s">
        <v>366</v>
      </c>
      <c r="B255" s="259">
        <f t="shared" si="6"/>
        <v>0</v>
      </c>
      <c r="C255" s="259"/>
      <c r="D255" s="259"/>
    </row>
    <row r="256" ht="20.45" customHeight="1" spans="1:4">
      <c r="A256" s="43" t="s">
        <v>367</v>
      </c>
      <c r="B256" s="259">
        <f t="shared" si="6"/>
        <v>0</v>
      </c>
      <c r="C256" s="259"/>
      <c r="D256" s="259"/>
    </row>
    <row r="257" ht="20.45" customHeight="1" spans="1:4">
      <c r="A257" s="43" t="s">
        <v>368</v>
      </c>
      <c r="B257" s="259">
        <f t="shared" si="6"/>
        <v>0</v>
      </c>
      <c r="C257" s="259"/>
      <c r="D257" s="259"/>
    </row>
    <row r="258" ht="20.45" customHeight="1" spans="1:4">
      <c r="A258" s="43" t="s">
        <v>369</v>
      </c>
      <c r="B258" s="259">
        <f t="shared" si="6"/>
        <v>0</v>
      </c>
      <c r="C258" s="259"/>
      <c r="D258" s="259"/>
    </row>
    <row r="259" ht="20.45" customHeight="1" spans="1:4">
      <c r="A259" s="43" t="s">
        <v>370</v>
      </c>
      <c r="B259" s="259">
        <f t="shared" si="6"/>
        <v>0</v>
      </c>
      <c r="C259" s="259"/>
      <c r="D259" s="259"/>
    </row>
    <row r="260" ht="20.45" customHeight="1" spans="1:4">
      <c r="A260" s="43" t="s">
        <v>371</v>
      </c>
      <c r="B260" s="259">
        <f t="shared" si="6"/>
        <v>0</v>
      </c>
      <c r="C260" s="259"/>
      <c r="D260" s="259"/>
    </row>
    <row r="261" ht="20.45" customHeight="1" spans="1:4">
      <c r="A261" s="43" t="s">
        <v>372</v>
      </c>
      <c r="B261" s="259">
        <f t="shared" si="6"/>
        <v>0</v>
      </c>
      <c r="C261" s="259"/>
      <c r="D261" s="259"/>
    </row>
    <row r="262" ht="20.45" customHeight="1" spans="1:4">
      <c r="A262" s="43" t="s">
        <v>373</v>
      </c>
      <c r="B262" s="259">
        <f t="shared" si="6"/>
        <v>0</v>
      </c>
      <c r="C262" s="259"/>
      <c r="D262" s="259"/>
    </row>
    <row r="263" ht="20.45" customHeight="1" spans="1:4">
      <c r="A263" s="43" t="s">
        <v>374</v>
      </c>
      <c r="B263" s="259">
        <f t="shared" si="6"/>
        <v>0</v>
      </c>
      <c r="C263" s="259"/>
      <c r="D263" s="259"/>
    </row>
    <row r="264" ht="20.45" customHeight="1" spans="1:4">
      <c r="A264" s="43" t="s">
        <v>375</v>
      </c>
      <c r="B264" s="259">
        <f t="shared" si="6"/>
        <v>0</v>
      </c>
      <c r="C264" s="259"/>
      <c r="D264" s="259"/>
    </row>
    <row r="265" ht="20.45" customHeight="1" spans="1:4">
      <c r="A265" s="43" t="s">
        <v>376</v>
      </c>
      <c r="B265" s="259">
        <f t="shared" si="6"/>
        <v>0</v>
      </c>
      <c r="C265" s="259"/>
      <c r="D265" s="259"/>
    </row>
    <row r="266" ht="20.45" customHeight="1" spans="1:4">
      <c r="A266" s="43" t="s">
        <v>377</v>
      </c>
      <c r="B266" s="259">
        <f t="shared" si="6"/>
        <v>10</v>
      </c>
      <c r="C266" s="259">
        <f>SUM(C267:C269)</f>
        <v>0</v>
      </c>
      <c r="D266" s="259">
        <f>SUM(D267:D269)</f>
        <v>10</v>
      </c>
    </row>
    <row r="267" ht="20.45" customHeight="1" spans="1:4">
      <c r="A267" s="43" t="s">
        <v>378</v>
      </c>
      <c r="B267" s="259">
        <f t="shared" si="6"/>
        <v>0</v>
      </c>
      <c r="C267" s="259"/>
      <c r="D267" s="259"/>
    </row>
    <row r="268" ht="20.45" customHeight="1" spans="1:4">
      <c r="A268" s="43" t="s">
        <v>379</v>
      </c>
      <c r="B268" s="259">
        <f t="shared" si="6"/>
        <v>10</v>
      </c>
      <c r="C268" s="259"/>
      <c r="D268" s="259">
        <v>10</v>
      </c>
    </row>
    <row r="269" ht="20.45" customHeight="1" spans="1:4">
      <c r="A269" s="43" t="s">
        <v>380</v>
      </c>
      <c r="B269" s="259">
        <f t="shared" si="6"/>
        <v>0</v>
      </c>
      <c r="C269" s="259"/>
      <c r="D269" s="259"/>
    </row>
    <row r="270" ht="20.45" customHeight="1" spans="1:4">
      <c r="A270" s="43" t="s">
        <v>381</v>
      </c>
      <c r="B270" s="259">
        <f t="shared" si="6"/>
        <v>0</v>
      </c>
      <c r="C270" s="259">
        <f>SUM(C271:C275)</f>
        <v>0</v>
      </c>
      <c r="D270" s="259">
        <f>SUM(D271:D275)</f>
        <v>0</v>
      </c>
    </row>
    <row r="271" ht="20.45" customHeight="1" spans="1:4">
      <c r="A271" s="43" t="s">
        <v>382</v>
      </c>
      <c r="B271" s="259">
        <f t="shared" si="6"/>
        <v>0</v>
      </c>
      <c r="C271" s="259"/>
      <c r="D271" s="259"/>
    </row>
    <row r="272" ht="20.45" customHeight="1" spans="1:4">
      <c r="A272" s="43" t="s">
        <v>383</v>
      </c>
      <c r="B272" s="259">
        <f t="shared" si="6"/>
        <v>0</v>
      </c>
      <c r="C272" s="259"/>
      <c r="D272" s="259"/>
    </row>
    <row r="273" ht="20.45" customHeight="1" spans="1:4">
      <c r="A273" s="43" t="s">
        <v>384</v>
      </c>
      <c r="B273" s="259">
        <f t="shared" si="6"/>
        <v>0</v>
      </c>
      <c r="C273" s="259"/>
      <c r="D273" s="259"/>
    </row>
    <row r="274" ht="20.45" customHeight="1" spans="1:4">
      <c r="A274" s="43" t="s">
        <v>385</v>
      </c>
      <c r="B274" s="259">
        <f t="shared" si="6"/>
        <v>0</v>
      </c>
      <c r="C274" s="259"/>
      <c r="D274" s="259"/>
    </row>
    <row r="275" ht="20.45" customHeight="1" spans="1:4">
      <c r="A275" s="43" t="s">
        <v>386</v>
      </c>
      <c r="B275" s="259">
        <f t="shared" ref="B275:B333" si="7">C275+D275</f>
        <v>0</v>
      </c>
      <c r="C275" s="259"/>
      <c r="D275" s="259"/>
    </row>
    <row r="276" ht="20.45" customHeight="1" spans="1:4">
      <c r="A276" s="43" t="s">
        <v>387</v>
      </c>
      <c r="B276" s="259">
        <f t="shared" si="7"/>
        <v>0</v>
      </c>
      <c r="C276" s="259">
        <f>SUM(C277:C279)</f>
        <v>0</v>
      </c>
      <c r="D276" s="259"/>
    </row>
    <row r="277" ht="20.45" customHeight="1" spans="1:4">
      <c r="A277" s="43" t="s">
        <v>388</v>
      </c>
      <c r="B277" s="259">
        <f t="shared" si="7"/>
        <v>0</v>
      </c>
      <c r="C277" s="259"/>
      <c r="D277" s="259"/>
    </row>
    <row r="278" ht="20.45" customHeight="1" spans="1:4">
      <c r="A278" s="43" t="s">
        <v>389</v>
      </c>
      <c r="B278" s="259">
        <f t="shared" si="7"/>
        <v>0</v>
      </c>
      <c r="C278" s="259"/>
      <c r="D278" s="259"/>
    </row>
    <row r="279" ht="20.45" customHeight="1" spans="1:4">
      <c r="A279" s="43" t="s">
        <v>390</v>
      </c>
      <c r="B279" s="259">
        <f t="shared" si="7"/>
        <v>0</v>
      </c>
      <c r="C279" s="259"/>
      <c r="D279" s="259"/>
    </row>
    <row r="280" ht="20.45" customHeight="1" spans="1:4">
      <c r="A280" s="43" t="s">
        <v>391</v>
      </c>
      <c r="B280" s="259">
        <f t="shared" si="7"/>
        <v>0</v>
      </c>
      <c r="C280" s="259">
        <f>SUM(C281:C282)</f>
        <v>0</v>
      </c>
      <c r="D280" s="259"/>
    </row>
    <row r="281" ht="20.45" customHeight="1" spans="1:4">
      <c r="A281" s="43" t="s">
        <v>237</v>
      </c>
      <c r="B281" s="259">
        <f t="shared" si="7"/>
        <v>0</v>
      </c>
      <c r="C281" s="259"/>
      <c r="D281" s="259"/>
    </row>
    <row r="282" ht="20.45" customHeight="1" spans="1:4">
      <c r="A282" s="43" t="s">
        <v>392</v>
      </c>
      <c r="B282" s="259">
        <f t="shared" si="7"/>
        <v>0</v>
      </c>
      <c r="C282" s="259"/>
      <c r="D282" s="259"/>
    </row>
    <row r="283" ht="20.45" customHeight="1" spans="1:4">
      <c r="A283" s="263" t="s">
        <v>19</v>
      </c>
      <c r="B283" s="264">
        <f t="shared" si="7"/>
        <v>6632.4</v>
      </c>
      <c r="C283" s="264">
        <f>C284+C294+C301+C310+C313+C318+C322+C327+C332+C340+C346+C355+C357+C360+C352+C349+C343</f>
        <v>5347.05</v>
      </c>
      <c r="D283" s="264">
        <f>D284+D294+D301+D310+D313+D318+D322+D327+D332+D340+D346+D355+D357+D360+D352+D349+D343</f>
        <v>1285.35</v>
      </c>
    </row>
    <row r="284" ht="20.45" customHeight="1" spans="1:4">
      <c r="A284" s="43" t="s">
        <v>393</v>
      </c>
      <c r="B284" s="259">
        <f t="shared" si="7"/>
        <v>3868.65</v>
      </c>
      <c r="C284" s="259">
        <f>SUM(C285:C293)</f>
        <v>3849.3</v>
      </c>
      <c r="D284" s="259">
        <f>SUM(D285:D293)</f>
        <v>19.35</v>
      </c>
    </row>
    <row r="285" ht="20.45" customHeight="1" spans="1:4">
      <c r="A285" s="43" t="s">
        <v>394</v>
      </c>
      <c r="B285" s="259">
        <f t="shared" si="7"/>
        <v>3851.3</v>
      </c>
      <c r="C285" s="259">
        <v>3849.3</v>
      </c>
      <c r="D285" s="259">
        <v>2</v>
      </c>
    </row>
    <row r="286" ht="20.45" customHeight="1" spans="1:4">
      <c r="A286" s="43" t="s">
        <v>395</v>
      </c>
      <c r="B286" s="259">
        <f t="shared" si="7"/>
        <v>0</v>
      </c>
      <c r="C286" s="259"/>
      <c r="D286" s="259"/>
    </row>
    <row r="287" ht="20.45" customHeight="1" spans="1:4">
      <c r="A287" s="43" t="s">
        <v>396</v>
      </c>
      <c r="B287" s="259">
        <f t="shared" si="7"/>
        <v>3</v>
      </c>
      <c r="C287" s="259"/>
      <c r="D287" s="259">
        <v>3</v>
      </c>
    </row>
    <row r="288" ht="20.45" customHeight="1" spans="1:4">
      <c r="A288" s="43" t="s">
        <v>397</v>
      </c>
      <c r="B288" s="259">
        <f t="shared" si="7"/>
        <v>0</v>
      </c>
      <c r="C288" s="259"/>
      <c r="D288" s="259"/>
    </row>
    <row r="289" ht="20.45" customHeight="1" spans="1:4">
      <c r="A289" s="43" t="s">
        <v>398</v>
      </c>
      <c r="B289" s="259">
        <f t="shared" si="7"/>
        <v>0</v>
      </c>
      <c r="C289" s="259"/>
      <c r="D289" s="259"/>
    </row>
    <row r="290" ht="20.45" customHeight="1" spans="1:4">
      <c r="A290" s="43" t="s">
        <v>399</v>
      </c>
      <c r="B290" s="259">
        <f t="shared" si="7"/>
        <v>0</v>
      </c>
      <c r="C290" s="259"/>
      <c r="D290" s="259"/>
    </row>
    <row r="291" ht="20.45" customHeight="1" spans="1:4">
      <c r="A291" s="43" t="s">
        <v>400</v>
      </c>
      <c r="B291" s="259">
        <f t="shared" si="7"/>
        <v>0</v>
      </c>
      <c r="C291" s="259"/>
      <c r="D291" s="259"/>
    </row>
    <row r="292" ht="20.45" customHeight="1" spans="1:4">
      <c r="A292" s="43" t="s">
        <v>401</v>
      </c>
      <c r="B292" s="259">
        <f t="shared" si="7"/>
        <v>0</v>
      </c>
      <c r="C292" s="259"/>
      <c r="D292" s="259"/>
    </row>
    <row r="293" ht="20.45" customHeight="1" spans="1:4">
      <c r="A293" s="43" t="s">
        <v>402</v>
      </c>
      <c r="B293" s="259">
        <f t="shared" si="7"/>
        <v>14.35</v>
      </c>
      <c r="C293" s="259"/>
      <c r="D293" s="259">
        <v>14.35</v>
      </c>
    </row>
    <row r="294" ht="20.45" customHeight="1" spans="1:4">
      <c r="A294" s="43" t="s">
        <v>403</v>
      </c>
      <c r="B294" s="259">
        <f t="shared" si="7"/>
        <v>115</v>
      </c>
      <c r="C294" s="259"/>
      <c r="D294" s="259">
        <v>115</v>
      </c>
    </row>
    <row r="295" ht="20.45" customHeight="1" spans="1:4">
      <c r="A295" s="43" t="s">
        <v>404</v>
      </c>
      <c r="B295" s="259">
        <f t="shared" si="7"/>
        <v>0</v>
      </c>
      <c r="C295" s="259"/>
      <c r="D295" s="259"/>
    </row>
    <row r="296" ht="20.45" customHeight="1" spans="1:4">
      <c r="A296" s="43" t="s">
        <v>405</v>
      </c>
      <c r="B296" s="259">
        <f t="shared" si="7"/>
        <v>0</v>
      </c>
      <c r="C296" s="259"/>
      <c r="D296" s="259"/>
    </row>
    <row r="297" ht="20.45" customHeight="1" spans="1:4">
      <c r="A297" s="43" t="s">
        <v>406</v>
      </c>
      <c r="B297" s="259">
        <f t="shared" si="7"/>
        <v>0</v>
      </c>
      <c r="C297" s="259"/>
      <c r="D297" s="259"/>
    </row>
    <row r="298" ht="20.45" customHeight="1" spans="1:4">
      <c r="A298" s="43" t="s">
        <v>407</v>
      </c>
      <c r="B298" s="259">
        <f t="shared" si="7"/>
        <v>0</v>
      </c>
      <c r="C298" s="259"/>
      <c r="D298" s="259"/>
    </row>
    <row r="299" ht="20.45" customHeight="1" spans="1:4">
      <c r="A299" s="6" t="s">
        <v>408</v>
      </c>
      <c r="B299" s="259">
        <f t="shared" si="7"/>
        <v>115</v>
      </c>
      <c r="C299" s="259"/>
      <c r="D299" s="259">
        <v>115</v>
      </c>
    </row>
    <row r="300" ht="20.45" customHeight="1" spans="1:4">
      <c r="A300" s="43" t="s">
        <v>409</v>
      </c>
      <c r="B300" s="259">
        <f t="shared" si="7"/>
        <v>0</v>
      </c>
      <c r="C300" s="259"/>
      <c r="D300" s="259"/>
    </row>
    <row r="301" ht="20.45" customHeight="1" spans="1:4">
      <c r="A301" s="6" t="s">
        <v>410</v>
      </c>
      <c r="B301" s="259">
        <f t="shared" si="7"/>
        <v>1623.75</v>
      </c>
      <c r="C301" s="259">
        <f>SUM(C302:C309)</f>
        <v>1438.75</v>
      </c>
      <c r="D301" s="259">
        <f>SUM(D302:D309)</f>
        <v>185</v>
      </c>
    </row>
    <row r="302" ht="20.45" customHeight="1" spans="1:4">
      <c r="A302" s="6" t="s">
        <v>411</v>
      </c>
      <c r="B302" s="259">
        <f t="shared" si="7"/>
        <v>0</v>
      </c>
      <c r="C302" s="259"/>
      <c r="D302" s="259"/>
    </row>
    <row r="303" ht="20.45" customHeight="1" spans="1:4">
      <c r="A303" s="43" t="s">
        <v>412</v>
      </c>
      <c r="B303" s="259">
        <f t="shared" si="7"/>
        <v>0</v>
      </c>
      <c r="C303" s="259"/>
      <c r="D303" s="259"/>
    </row>
    <row r="304" ht="20.45" customHeight="1" spans="1:4">
      <c r="A304" s="43" t="s">
        <v>413</v>
      </c>
      <c r="B304" s="259">
        <f t="shared" si="7"/>
        <v>0</v>
      </c>
      <c r="C304" s="259"/>
      <c r="D304" s="259"/>
    </row>
    <row r="305" ht="20.45" customHeight="1" spans="1:4">
      <c r="A305" s="43" t="s">
        <v>414</v>
      </c>
      <c r="B305" s="259">
        <f t="shared" si="7"/>
        <v>1438.75</v>
      </c>
      <c r="C305" s="259">
        <v>1438.75</v>
      </c>
      <c r="D305" s="259"/>
    </row>
    <row r="306" ht="20.45" customHeight="1" spans="1:4">
      <c r="A306" s="6" t="s">
        <v>415</v>
      </c>
      <c r="B306" s="259">
        <f t="shared" si="7"/>
        <v>0</v>
      </c>
      <c r="C306" s="259"/>
      <c r="D306" s="259"/>
    </row>
    <row r="307" ht="20.45" customHeight="1" spans="1:4">
      <c r="A307" s="43" t="s">
        <v>416</v>
      </c>
      <c r="B307" s="259">
        <f t="shared" si="7"/>
        <v>0</v>
      </c>
      <c r="C307" s="259"/>
      <c r="D307" s="259"/>
    </row>
    <row r="308" ht="20.45" customHeight="1" spans="1:4">
      <c r="A308" s="6" t="s">
        <v>417</v>
      </c>
      <c r="B308" s="259">
        <f t="shared" si="7"/>
        <v>185</v>
      </c>
      <c r="C308" s="259"/>
      <c r="D308" s="259">
        <v>185</v>
      </c>
    </row>
    <row r="309" ht="20.45" customHeight="1" spans="1:4">
      <c r="A309" s="6" t="s">
        <v>418</v>
      </c>
      <c r="B309" s="259">
        <f t="shared" si="7"/>
        <v>0</v>
      </c>
      <c r="C309" s="259"/>
      <c r="D309" s="259"/>
    </row>
    <row r="310" ht="20.45" customHeight="1" spans="1:4">
      <c r="A310" s="43" t="s">
        <v>419</v>
      </c>
      <c r="B310" s="259">
        <f t="shared" si="7"/>
        <v>0</v>
      </c>
      <c r="C310" s="259">
        <f>SUM(C311:C312)</f>
        <v>0</v>
      </c>
      <c r="D310" s="259">
        <f>SUM(D311:D312)</f>
        <v>0</v>
      </c>
    </row>
    <row r="311" ht="20.45" customHeight="1" spans="1:4">
      <c r="A311" s="43" t="s">
        <v>420</v>
      </c>
      <c r="B311" s="259">
        <f t="shared" si="7"/>
        <v>0</v>
      </c>
      <c r="C311" s="259"/>
      <c r="D311" s="259"/>
    </row>
    <row r="312" ht="20.45" customHeight="1" spans="1:4">
      <c r="A312" s="43" t="s">
        <v>421</v>
      </c>
      <c r="B312" s="259">
        <f t="shared" si="7"/>
        <v>0</v>
      </c>
      <c r="C312" s="259"/>
      <c r="D312" s="259"/>
    </row>
    <row r="313" ht="20.45" customHeight="1" spans="1:4">
      <c r="A313" s="43" t="s">
        <v>422</v>
      </c>
      <c r="B313" s="259">
        <f t="shared" si="7"/>
        <v>130</v>
      </c>
      <c r="C313" s="259">
        <f>SUM(C314:C317)</f>
        <v>0</v>
      </c>
      <c r="D313" s="259">
        <f>SUM(D314:D317)</f>
        <v>130</v>
      </c>
    </row>
    <row r="314" ht="20.45" customHeight="1" spans="1:4">
      <c r="A314" s="43" t="s">
        <v>423</v>
      </c>
      <c r="B314" s="259">
        <f t="shared" si="7"/>
        <v>0</v>
      </c>
      <c r="C314" s="259"/>
      <c r="D314" s="259"/>
    </row>
    <row r="315" ht="20.45" customHeight="1" spans="1:4">
      <c r="A315" s="43" t="s">
        <v>424</v>
      </c>
      <c r="B315" s="259">
        <f t="shared" si="7"/>
        <v>2</v>
      </c>
      <c r="C315" s="259"/>
      <c r="D315" s="259">
        <v>2</v>
      </c>
    </row>
    <row r="316" ht="20.45" customHeight="1" spans="1:4">
      <c r="A316" s="6" t="s">
        <v>425</v>
      </c>
      <c r="B316" s="259">
        <f t="shared" si="7"/>
        <v>102</v>
      </c>
      <c r="C316" s="259"/>
      <c r="D316" s="259">
        <v>102</v>
      </c>
    </row>
    <row r="317" ht="20.45" customHeight="1" spans="1:4">
      <c r="A317" s="43" t="s">
        <v>426</v>
      </c>
      <c r="B317" s="259">
        <f t="shared" si="7"/>
        <v>26</v>
      </c>
      <c r="C317" s="259"/>
      <c r="D317" s="259">
        <v>26</v>
      </c>
    </row>
    <row r="318" ht="20.45" customHeight="1" spans="1:4">
      <c r="A318" s="43" t="s">
        <v>427</v>
      </c>
      <c r="B318" s="259">
        <f t="shared" si="7"/>
        <v>140</v>
      </c>
      <c r="C318" s="259">
        <f>SUM(C319:C321)</f>
        <v>0</v>
      </c>
      <c r="D318" s="259">
        <f>SUM(D319:D321)</f>
        <v>140</v>
      </c>
    </row>
    <row r="319" ht="20.45" customHeight="1" spans="1:4">
      <c r="A319" s="43" t="s">
        <v>428</v>
      </c>
      <c r="B319" s="259">
        <f t="shared" si="7"/>
        <v>0</v>
      </c>
      <c r="C319" s="259"/>
      <c r="D319" s="259"/>
    </row>
    <row r="320" ht="20.45" customHeight="1" spans="1:4">
      <c r="A320" s="43" t="s">
        <v>429</v>
      </c>
      <c r="B320" s="259">
        <f t="shared" si="7"/>
        <v>0</v>
      </c>
      <c r="C320" s="259"/>
      <c r="D320" s="259"/>
    </row>
    <row r="321" ht="20.45" customHeight="1" spans="1:4">
      <c r="A321" s="43" t="s">
        <v>430</v>
      </c>
      <c r="B321" s="259">
        <f t="shared" si="7"/>
        <v>140</v>
      </c>
      <c r="C321" s="259"/>
      <c r="D321" s="259">
        <v>140</v>
      </c>
    </row>
    <row r="322" ht="20.45" customHeight="1" spans="1:4">
      <c r="A322" s="43" t="s">
        <v>431</v>
      </c>
      <c r="B322" s="259">
        <f t="shared" si="7"/>
        <v>27</v>
      </c>
      <c r="C322" s="259">
        <f>SUM(C323:C326)</f>
        <v>0</v>
      </c>
      <c r="D322" s="259">
        <f>SUM(D323:D326)</f>
        <v>27</v>
      </c>
    </row>
    <row r="323" ht="20.45" customHeight="1" spans="1:4">
      <c r="A323" s="43" t="s">
        <v>432</v>
      </c>
      <c r="B323" s="259">
        <f t="shared" si="7"/>
        <v>0</v>
      </c>
      <c r="C323" s="259"/>
      <c r="D323" s="259"/>
    </row>
    <row r="324" ht="20.45" customHeight="1" spans="1:4">
      <c r="A324" s="43" t="s">
        <v>433</v>
      </c>
      <c r="B324" s="259">
        <f t="shared" si="7"/>
        <v>0</v>
      </c>
      <c r="C324" s="259"/>
      <c r="D324" s="259"/>
    </row>
    <row r="325" ht="20.45" customHeight="1" spans="1:4">
      <c r="A325" s="43" t="s">
        <v>434</v>
      </c>
      <c r="B325" s="259">
        <f t="shared" si="7"/>
        <v>0</v>
      </c>
      <c r="C325" s="259"/>
      <c r="D325" s="259"/>
    </row>
    <row r="326" ht="20.45" customHeight="1" spans="1:4">
      <c r="A326" s="43" t="s">
        <v>435</v>
      </c>
      <c r="B326" s="259">
        <f t="shared" si="7"/>
        <v>27</v>
      </c>
      <c r="C326" s="259"/>
      <c r="D326" s="259">
        <v>27</v>
      </c>
    </row>
    <row r="327" ht="20.45" customHeight="1" spans="1:4">
      <c r="A327" s="43" t="s">
        <v>436</v>
      </c>
      <c r="B327" s="259">
        <f t="shared" si="7"/>
        <v>45</v>
      </c>
      <c r="C327" s="259">
        <f>SUM(C328:C331)</f>
        <v>0</v>
      </c>
      <c r="D327" s="259">
        <f>SUM(D328:D331)</f>
        <v>45</v>
      </c>
    </row>
    <row r="328" ht="20.45" customHeight="1" spans="1:4">
      <c r="A328" s="43" t="s">
        <v>437</v>
      </c>
      <c r="B328" s="259">
        <f t="shared" si="7"/>
        <v>5</v>
      </c>
      <c r="C328" s="259"/>
      <c r="D328" s="259">
        <v>5</v>
      </c>
    </row>
    <row r="329" ht="20.45" customHeight="1" spans="1:4">
      <c r="A329" s="43" t="s">
        <v>438</v>
      </c>
      <c r="B329" s="259">
        <f t="shared" si="7"/>
        <v>40</v>
      </c>
      <c r="C329" s="259"/>
      <c r="D329" s="259">
        <v>40</v>
      </c>
    </row>
    <row r="330" ht="20.45" customHeight="1" spans="1:4">
      <c r="A330" s="43" t="s">
        <v>439</v>
      </c>
      <c r="B330" s="259">
        <f t="shared" si="7"/>
        <v>0</v>
      </c>
      <c r="C330" s="259"/>
      <c r="D330" s="259"/>
    </row>
    <row r="331" ht="19.5" customHeight="1" spans="1:4">
      <c r="A331" s="43" t="s">
        <v>440</v>
      </c>
      <c r="B331" s="259">
        <f t="shared" si="7"/>
        <v>0</v>
      </c>
      <c r="C331" s="259"/>
      <c r="D331" s="259"/>
    </row>
    <row r="332" ht="19.5" customHeight="1" spans="1:4">
      <c r="A332" s="43" t="s">
        <v>441</v>
      </c>
      <c r="B332" s="259">
        <f t="shared" si="7"/>
        <v>41</v>
      </c>
      <c r="C332" s="259">
        <f>SUM(C333:C339)</f>
        <v>0</v>
      </c>
      <c r="D332" s="259">
        <f>SUM(D333:D339)</f>
        <v>41</v>
      </c>
    </row>
    <row r="333" ht="19.5" customHeight="1" spans="1:4">
      <c r="A333" s="43" t="s">
        <v>442</v>
      </c>
      <c r="B333" s="259">
        <f t="shared" si="7"/>
        <v>0</v>
      </c>
      <c r="C333" s="259"/>
      <c r="D333" s="259"/>
    </row>
    <row r="334" ht="19.5" customHeight="1" spans="1:4">
      <c r="A334" s="43" t="s">
        <v>238</v>
      </c>
      <c r="B334" s="259"/>
      <c r="C334" s="259"/>
      <c r="D334" s="259"/>
    </row>
    <row r="335" ht="19.5" customHeight="1" spans="1:4">
      <c r="A335" s="43" t="s">
        <v>443</v>
      </c>
      <c r="B335" s="259">
        <f t="shared" ref="B335:B348" si="8">C335+D335</f>
        <v>0</v>
      </c>
      <c r="C335" s="259"/>
      <c r="D335" s="259"/>
    </row>
    <row r="336" ht="19.5" customHeight="1" spans="1:4">
      <c r="A336" s="43" t="s">
        <v>444</v>
      </c>
      <c r="B336" s="259">
        <f t="shared" si="8"/>
        <v>0</v>
      </c>
      <c r="C336" s="259"/>
      <c r="D336" s="259"/>
    </row>
    <row r="337" ht="19.5" customHeight="1" spans="1:4">
      <c r="A337" s="43" t="s">
        <v>445</v>
      </c>
      <c r="B337" s="259">
        <f t="shared" si="8"/>
        <v>0</v>
      </c>
      <c r="C337" s="259"/>
      <c r="D337" s="259"/>
    </row>
    <row r="338" ht="19.5" customHeight="1" spans="1:4">
      <c r="A338" s="6" t="s">
        <v>446</v>
      </c>
      <c r="B338" s="259">
        <f t="shared" si="8"/>
        <v>41</v>
      </c>
      <c r="C338" s="259"/>
      <c r="D338" s="259">
        <v>41</v>
      </c>
    </row>
    <row r="339" ht="19.5" customHeight="1" spans="1:4">
      <c r="A339" s="43" t="s">
        <v>447</v>
      </c>
      <c r="B339" s="259">
        <f t="shared" si="8"/>
        <v>0</v>
      </c>
      <c r="C339" s="259"/>
      <c r="D339" s="259"/>
    </row>
    <row r="340" ht="19.5" customHeight="1" spans="1:4">
      <c r="A340" s="43" t="s">
        <v>448</v>
      </c>
      <c r="B340" s="259">
        <f t="shared" si="8"/>
        <v>0</v>
      </c>
      <c r="C340" s="259">
        <f>C341+C342</f>
        <v>0</v>
      </c>
      <c r="D340" s="259">
        <f>D341+D342</f>
        <v>0</v>
      </c>
    </row>
    <row r="341" ht="19.5" customHeight="1" spans="1:4">
      <c r="A341" s="43" t="s">
        <v>449</v>
      </c>
      <c r="B341" s="259">
        <f t="shared" si="8"/>
        <v>0</v>
      </c>
      <c r="C341" s="259"/>
      <c r="D341" s="259"/>
    </row>
    <row r="342" ht="19.5" customHeight="1" spans="1:4">
      <c r="A342" s="43" t="s">
        <v>450</v>
      </c>
      <c r="B342" s="259">
        <f t="shared" si="8"/>
        <v>0</v>
      </c>
      <c r="C342" s="259"/>
      <c r="D342" s="259"/>
    </row>
    <row r="343" ht="19.5" customHeight="1" spans="1:4">
      <c r="A343" s="265" t="s">
        <v>451</v>
      </c>
      <c r="B343" s="259">
        <f t="shared" si="8"/>
        <v>60</v>
      </c>
      <c r="C343" s="259">
        <f>C344+C345</f>
        <v>0</v>
      </c>
      <c r="D343" s="259">
        <f>D344+D345</f>
        <v>60</v>
      </c>
    </row>
    <row r="344" ht="19.5" customHeight="1" spans="1:4">
      <c r="A344" s="265" t="s">
        <v>452</v>
      </c>
      <c r="B344" s="259">
        <v>60</v>
      </c>
      <c r="C344" s="259"/>
      <c r="D344" s="259">
        <v>60</v>
      </c>
    </row>
    <row r="345" ht="19.5" customHeight="1" spans="1:4">
      <c r="A345" s="265" t="s">
        <v>453</v>
      </c>
      <c r="B345" s="259">
        <f t="shared" si="8"/>
        <v>0</v>
      </c>
      <c r="C345" s="259"/>
      <c r="D345" s="259"/>
    </row>
    <row r="346" ht="19.5" customHeight="1" spans="1:4">
      <c r="A346" s="43" t="s">
        <v>454</v>
      </c>
      <c r="B346" s="259">
        <f t="shared" si="8"/>
        <v>15</v>
      </c>
      <c r="C346" s="259">
        <f>C348</f>
        <v>0</v>
      </c>
      <c r="D346" s="259">
        <f>D348+D347</f>
        <v>15</v>
      </c>
    </row>
    <row r="347" ht="19.5" customHeight="1" spans="1:4">
      <c r="A347" s="43" t="s">
        <v>455</v>
      </c>
      <c r="B347" s="259">
        <f t="shared" si="8"/>
        <v>15</v>
      </c>
      <c r="C347" s="259"/>
      <c r="D347" s="259">
        <v>15</v>
      </c>
    </row>
    <row r="348" ht="19.5" customHeight="1" spans="1:4">
      <c r="A348" s="43" t="s">
        <v>456</v>
      </c>
      <c r="B348" s="259">
        <f t="shared" si="8"/>
        <v>0</v>
      </c>
      <c r="C348" s="259"/>
      <c r="D348" s="259"/>
    </row>
    <row r="349" ht="19.5" customHeight="1" spans="1:4">
      <c r="A349" s="43" t="s">
        <v>457</v>
      </c>
      <c r="B349" s="259">
        <f>B350+B351</f>
        <v>32</v>
      </c>
      <c r="C349" s="259"/>
      <c r="D349" s="259">
        <v>32</v>
      </c>
    </row>
    <row r="350" ht="19.5" customHeight="1" spans="1:4">
      <c r="A350" s="43" t="s">
        <v>458</v>
      </c>
      <c r="B350" s="259"/>
      <c r="C350" s="259"/>
      <c r="D350" s="259"/>
    </row>
    <row r="351" ht="19.5" customHeight="1" spans="1:4">
      <c r="A351" s="43" t="s">
        <v>459</v>
      </c>
      <c r="B351" s="259">
        <v>32</v>
      </c>
      <c r="C351" s="259"/>
      <c r="D351" s="259">
        <v>32</v>
      </c>
    </row>
    <row r="352" ht="19.5" customHeight="1" spans="1:4">
      <c r="A352" s="266" t="s">
        <v>460</v>
      </c>
      <c r="B352" s="259">
        <f>C352+D352</f>
        <v>112</v>
      </c>
      <c r="C352" s="259">
        <f>C353+C354</f>
        <v>0</v>
      </c>
      <c r="D352" s="259">
        <f>D353+D354</f>
        <v>112</v>
      </c>
    </row>
    <row r="353" ht="19.5" customHeight="1" spans="1:4">
      <c r="A353" s="43" t="s">
        <v>461</v>
      </c>
      <c r="B353" s="259">
        <f>C353+D353</f>
        <v>2</v>
      </c>
      <c r="C353" s="259"/>
      <c r="D353" s="259">
        <v>2</v>
      </c>
    </row>
    <row r="354" ht="19.5" customHeight="1" spans="1:4">
      <c r="A354" s="43" t="s">
        <v>462</v>
      </c>
      <c r="B354" s="259">
        <v>110</v>
      </c>
      <c r="C354" s="259"/>
      <c r="D354" s="259">
        <v>110</v>
      </c>
    </row>
    <row r="355" ht="19.5" customHeight="1" spans="1:4">
      <c r="A355" s="43" t="s">
        <v>463</v>
      </c>
      <c r="B355" s="259">
        <f>C355+D355</f>
        <v>270</v>
      </c>
      <c r="C355" s="259">
        <f>C356</f>
        <v>0</v>
      </c>
      <c r="D355" s="259">
        <f>D356</f>
        <v>270</v>
      </c>
    </row>
    <row r="356" ht="19.5" customHeight="1" spans="1:4">
      <c r="A356" s="43" t="s">
        <v>464</v>
      </c>
      <c r="B356" s="259">
        <f t="shared" ref="B356:B375" si="9">C356+D356</f>
        <v>270</v>
      </c>
      <c r="C356" s="259"/>
      <c r="D356" s="259">
        <v>270</v>
      </c>
    </row>
    <row r="357" ht="19.5" customHeight="1" spans="1:4">
      <c r="A357" s="43" t="s">
        <v>465</v>
      </c>
      <c r="B357" s="259">
        <f t="shared" si="9"/>
        <v>61</v>
      </c>
      <c r="C357" s="259">
        <f>C358+C359</f>
        <v>0</v>
      </c>
      <c r="D357" s="259">
        <f>D358+D359</f>
        <v>61</v>
      </c>
    </row>
    <row r="358" ht="19.5" customHeight="1" spans="1:4">
      <c r="A358" s="43" t="s">
        <v>466</v>
      </c>
      <c r="B358" s="259">
        <f t="shared" si="9"/>
        <v>61</v>
      </c>
      <c r="C358" s="259"/>
      <c r="D358" s="259">
        <v>61</v>
      </c>
    </row>
    <row r="359" ht="19.5" customHeight="1" spans="1:4">
      <c r="A359" s="43" t="s">
        <v>467</v>
      </c>
      <c r="B359" s="259">
        <f t="shared" si="9"/>
        <v>0</v>
      </c>
      <c r="C359" s="259"/>
      <c r="D359" s="259"/>
    </row>
    <row r="360" ht="19.5" customHeight="1" spans="1:4">
      <c r="A360" s="43" t="s">
        <v>468</v>
      </c>
      <c r="B360" s="259">
        <f t="shared" si="9"/>
        <v>92</v>
      </c>
      <c r="C360" s="259">
        <f>C361</f>
        <v>59</v>
      </c>
      <c r="D360" s="259">
        <f>D361</f>
        <v>33</v>
      </c>
    </row>
    <row r="361" ht="19.5" customHeight="1" spans="1:4">
      <c r="A361" s="43" t="s">
        <v>469</v>
      </c>
      <c r="B361" s="259">
        <v>92.89</v>
      </c>
      <c r="C361" s="259">
        <v>59</v>
      </c>
      <c r="D361" s="259">
        <v>33</v>
      </c>
    </row>
    <row r="362" ht="19.5" customHeight="1" spans="1:4">
      <c r="A362" s="263" t="s">
        <v>21</v>
      </c>
      <c r="B362" s="264">
        <f t="shared" si="9"/>
        <v>1831.55</v>
      </c>
      <c r="C362" s="264">
        <f>C363+C367+C372+C376+C385+C389+C398+C405+C407+C394+C402</f>
        <v>794.55</v>
      </c>
      <c r="D362" s="264">
        <f>D363+D367+D372+D376+D385+D389+D398+D405+D407+D394+D402</f>
        <v>1037</v>
      </c>
    </row>
    <row r="363" ht="19.5" customHeight="1" spans="1:4">
      <c r="A363" s="43" t="s">
        <v>470</v>
      </c>
      <c r="B363" s="259">
        <f t="shared" si="9"/>
        <v>0</v>
      </c>
      <c r="C363" s="259">
        <f>SUM(C364:C366)</f>
        <v>0</v>
      </c>
      <c r="D363" s="259">
        <f>SUM(D364:D366)</f>
        <v>0</v>
      </c>
    </row>
    <row r="364" ht="19.5" customHeight="1" spans="1:4">
      <c r="A364" s="43" t="s">
        <v>471</v>
      </c>
      <c r="B364" s="259">
        <f t="shared" si="9"/>
        <v>0</v>
      </c>
      <c r="C364" s="259"/>
      <c r="D364" s="259"/>
    </row>
    <row r="365" ht="19.5" customHeight="1" spans="1:4">
      <c r="A365" s="43" t="s">
        <v>472</v>
      </c>
      <c r="B365" s="259">
        <f t="shared" si="9"/>
        <v>0</v>
      </c>
      <c r="C365" s="259"/>
      <c r="D365" s="259"/>
    </row>
    <row r="366" ht="19.5" customHeight="1" spans="1:4">
      <c r="A366" s="43" t="s">
        <v>473</v>
      </c>
      <c r="B366" s="259">
        <f t="shared" si="9"/>
        <v>0</v>
      </c>
      <c r="C366" s="259"/>
      <c r="D366" s="259"/>
    </row>
    <row r="367" ht="19.5" customHeight="1" spans="1:4">
      <c r="A367" s="43" t="s">
        <v>474</v>
      </c>
      <c r="B367" s="259">
        <f t="shared" si="9"/>
        <v>0</v>
      </c>
      <c r="C367" s="259">
        <f>SUM(C368:C371)</f>
        <v>0</v>
      </c>
      <c r="D367" s="259"/>
    </row>
    <row r="368" ht="19.5" customHeight="1" spans="1:4">
      <c r="A368" s="43" t="s">
        <v>475</v>
      </c>
      <c r="B368" s="259">
        <f t="shared" si="9"/>
        <v>0</v>
      </c>
      <c r="C368" s="259"/>
      <c r="D368" s="259"/>
    </row>
    <row r="369" ht="19.5" customHeight="1" spans="1:4">
      <c r="A369" s="43" t="s">
        <v>476</v>
      </c>
      <c r="B369" s="259">
        <f t="shared" si="9"/>
        <v>0</v>
      </c>
      <c r="C369" s="259"/>
      <c r="D369" s="259"/>
    </row>
    <row r="370" ht="19.5" customHeight="1" spans="1:4">
      <c r="A370" s="43" t="s">
        <v>477</v>
      </c>
      <c r="B370" s="259">
        <f t="shared" si="9"/>
        <v>0</v>
      </c>
      <c r="C370" s="259"/>
      <c r="D370" s="259"/>
    </row>
    <row r="371" ht="19.5" customHeight="1" spans="1:4">
      <c r="A371" s="43" t="s">
        <v>478</v>
      </c>
      <c r="B371" s="259">
        <f t="shared" si="9"/>
        <v>0</v>
      </c>
      <c r="C371" s="259"/>
      <c r="D371" s="259"/>
    </row>
    <row r="372" ht="19.5" customHeight="1" spans="1:4">
      <c r="A372" s="43" t="s">
        <v>479</v>
      </c>
      <c r="B372" s="259">
        <f t="shared" si="9"/>
        <v>72</v>
      </c>
      <c r="C372" s="259">
        <f>SUM(C373:C375)</f>
        <v>0</v>
      </c>
      <c r="D372" s="259">
        <f>SUM(D373:D375)</f>
        <v>72</v>
      </c>
    </row>
    <row r="373" ht="19.5" customHeight="1" spans="1:4">
      <c r="A373" s="43" t="s">
        <v>480</v>
      </c>
      <c r="B373" s="259">
        <f t="shared" si="9"/>
        <v>0</v>
      </c>
      <c r="C373" s="259"/>
      <c r="D373" s="259"/>
    </row>
    <row r="374" ht="18" customHeight="1" spans="1:4">
      <c r="A374" s="43" t="s">
        <v>481</v>
      </c>
      <c r="B374" s="259"/>
      <c r="C374" s="259"/>
      <c r="D374" s="259">
        <v>72</v>
      </c>
    </row>
    <row r="375" ht="19.5" customHeight="1" spans="1:4">
      <c r="A375" s="43" t="s">
        <v>482</v>
      </c>
      <c r="B375" s="259">
        <f t="shared" si="9"/>
        <v>0</v>
      </c>
      <c r="C375" s="259"/>
      <c r="D375" s="259"/>
    </row>
    <row r="376" ht="19.5" customHeight="1" spans="1:4">
      <c r="A376" s="43" t="s">
        <v>483</v>
      </c>
      <c r="B376" s="259">
        <f t="shared" ref="B376:B386" si="10">C376+D376</f>
        <v>190</v>
      </c>
      <c r="C376" s="259">
        <f>SUM(C377:C384)</f>
        <v>0</v>
      </c>
      <c r="D376" s="259">
        <f>SUM(D377:D384)</f>
        <v>190</v>
      </c>
    </row>
    <row r="377" ht="19.5" customHeight="1" spans="1:4">
      <c r="A377" s="43" t="s">
        <v>484</v>
      </c>
      <c r="B377" s="259">
        <f t="shared" si="10"/>
        <v>0</v>
      </c>
      <c r="C377" s="259"/>
      <c r="D377" s="259"/>
    </row>
    <row r="378" ht="19.5" customHeight="1" spans="1:4">
      <c r="A378" s="43" t="s">
        <v>485</v>
      </c>
      <c r="B378" s="259">
        <f t="shared" si="10"/>
        <v>0</v>
      </c>
      <c r="C378" s="259"/>
      <c r="D378" s="259"/>
    </row>
    <row r="379" ht="19.5" customHeight="1" spans="1:4">
      <c r="A379" s="43" t="s">
        <v>486</v>
      </c>
      <c r="B379" s="259"/>
      <c r="C379" s="259"/>
      <c r="D379" s="259"/>
    </row>
    <row r="380" ht="19.5" customHeight="1" spans="1:4">
      <c r="A380" s="43" t="s">
        <v>487</v>
      </c>
      <c r="B380" s="259">
        <f t="shared" si="10"/>
        <v>0</v>
      </c>
      <c r="C380" s="259"/>
      <c r="D380" s="259"/>
    </row>
    <row r="381" ht="19.5" customHeight="1" spans="1:4">
      <c r="A381" s="43" t="s">
        <v>488</v>
      </c>
      <c r="B381" s="259">
        <f t="shared" si="10"/>
        <v>0</v>
      </c>
      <c r="C381" s="259"/>
      <c r="D381" s="259"/>
    </row>
    <row r="382" ht="19.5" customHeight="1" spans="1:4">
      <c r="A382" s="43" t="s">
        <v>489</v>
      </c>
      <c r="B382" s="259"/>
      <c r="C382" s="259"/>
      <c r="D382" s="259">
        <v>190</v>
      </c>
    </row>
    <row r="383" ht="19.5" customHeight="1" spans="1:4">
      <c r="A383" s="43" t="s">
        <v>490</v>
      </c>
      <c r="B383" s="259">
        <f t="shared" si="10"/>
        <v>0</v>
      </c>
      <c r="C383" s="259"/>
      <c r="D383" s="259"/>
    </row>
    <row r="384" ht="19.5" customHeight="1" spans="1:4">
      <c r="A384" s="43" t="s">
        <v>491</v>
      </c>
      <c r="B384" s="259">
        <f t="shared" si="10"/>
        <v>0</v>
      </c>
      <c r="C384" s="259"/>
      <c r="D384" s="259"/>
    </row>
    <row r="385" ht="19.5" customHeight="1" spans="1:4">
      <c r="A385" s="43" t="s">
        <v>492</v>
      </c>
      <c r="B385" s="259">
        <f t="shared" si="10"/>
        <v>158</v>
      </c>
      <c r="C385" s="259">
        <f>SUM(C386:C388)</f>
        <v>0</v>
      </c>
      <c r="D385" s="259">
        <f>SUM(D386:D388)</f>
        <v>158</v>
      </c>
    </row>
    <row r="386" ht="19.5" customHeight="1" spans="1:4">
      <c r="A386" s="43" t="s">
        <v>493</v>
      </c>
      <c r="B386" s="259">
        <f t="shared" si="10"/>
        <v>3</v>
      </c>
      <c r="C386" s="259"/>
      <c r="D386" s="259">
        <v>3</v>
      </c>
    </row>
    <row r="387" ht="19.5" customHeight="1" spans="1:4">
      <c r="A387" s="43" t="s">
        <v>494</v>
      </c>
      <c r="B387" s="259"/>
      <c r="C387" s="259"/>
      <c r="D387" s="259">
        <v>155</v>
      </c>
    </row>
    <row r="388" ht="19.5" customHeight="1" spans="1:4">
      <c r="A388" s="43" t="s">
        <v>495</v>
      </c>
      <c r="B388" s="259">
        <f>C388+D388</f>
        <v>0</v>
      </c>
      <c r="C388" s="259"/>
      <c r="D388" s="259"/>
    </row>
    <row r="389" ht="20.1" customHeight="1" spans="1:4">
      <c r="A389" s="43" t="s">
        <v>496</v>
      </c>
      <c r="B389" s="259">
        <f>C389+D389</f>
        <v>794.55</v>
      </c>
      <c r="C389" s="259">
        <f>SUM(C390:C393)</f>
        <v>794.55</v>
      </c>
      <c r="D389" s="259">
        <f>SUM(D390:D393)</f>
        <v>0</v>
      </c>
    </row>
    <row r="390" ht="20.1" customHeight="1" spans="1:4">
      <c r="A390" s="43" t="s">
        <v>497</v>
      </c>
      <c r="B390" s="259"/>
      <c r="C390" s="259">
        <v>332.73</v>
      </c>
      <c r="D390" s="259"/>
    </row>
    <row r="391" ht="20.1" customHeight="1" spans="1:4">
      <c r="A391" s="43" t="s">
        <v>498</v>
      </c>
      <c r="B391" s="259"/>
      <c r="C391" s="259">
        <v>380.24</v>
      </c>
      <c r="D391" s="259"/>
    </row>
    <row r="392" ht="20.1" customHeight="1" spans="1:4">
      <c r="A392" s="6" t="s">
        <v>499</v>
      </c>
      <c r="B392" s="259"/>
      <c r="C392" s="259">
        <v>46.69</v>
      </c>
      <c r="D392" s="259"/>
    </row>
    <row r="393" ht="20.1" customHeight="1" spans="1:4">
      <c r="A393" s="43" t="s">
        <v>500</v>
      </c>
      <c r="B393" s="259"/>
      <c r="C393" s="259">
        <v>34.89</v>
      </c>
      <c r="D393" s="259"/>
    </row>
    <row r="394" ht="20.1" customHeight="1" spans="1:4">
      <c r="A394" s="43" t="s">
        <v>501</v>
      </c>
      <c r="B394" s="259">
        <f>SUM(B395:B397)</f>
        <v>597</v>
      </c>
      <c r="C394" s="259">
        <f>SUM(C395:C397)</f>
        <v>0</v>
      </c>
      <c r="D394" s="259">
        <f>SUM(D395:D397)</f>
        <v>597</v>
      </c>
    </row>
    <row r="395" ht="20.1" customHeight="1" spans="1:4">
      <c r="A395" s="43" t="s">
        <v>502</v>
      </c>
      <c r="B395" s="259">
        <f t="shared" ref="B395:B401" si="11">C395+D395</f>
        <v>0</v>
      </c>
      <c r="C395" s="259"/>
      <c r="D395" s="259"/>
    </row>
    <row r="396" ht="20.1" customHeight="1" spans="1:4">
      <c r="A396" s="43" t="s">
        <v>503</v>
      </c>
      <c r="B396" s="259">
        <f t="shared" si="11"/>
        <v>597</v>
      </c>
      <c r="C396" s="259"/>
      <c r="D396" s="259">
        <v>597</v>
      </c>
    </row>
    <row r="397" ht="20.1" customHeight="1" spans="1:4">
      <c r="A397" s="43" t="s">
        <v>504</v>
      </c>
      <c r="B397" s="259">
        <f t="shared" si="11"/>
        <v>0</v>
      </c>
      <c r="C397" s="259"/>
      <c r="D397" s="259"/>
    </row>
    <row r="398" ht="20.1" customHeight="1" spans="1:4">
      <c r="A398" s="43" t="s">
        <v>505</v>
      </c>
      <c r="B398" s="259">
        <f t="shared" si="11"/>
        <v>0</v>
      </c>
      <c r="C398" s="259">
        <f>SUM(C399:C401)</f>
        <v>0</v>
      </c>
      <c r="D398" s="259"/>
    </row>
    <row r="399" ht="20.1" customHeight="1" spans="1:4">
      <c r="A399" s="43" t="s">
        <v>506</v>
      </c>
      <c r="B399" s="259">
        <f t="shared" si="11"/>
        <v>0</v>
      </c>
      <c r="C399" s="259"/>
      <c r="D399" s="259"/>
    </row>
    <row r="400" ht="20.1" customHeight="1" spans="1:4">
      <c r="A400" s="43" t="s">
        <v>507</v>
      </c>
      <c r="B400" s="259">
        <f t="shared" si="11"/>
        <v>0</v>
      </c>
      <c r="C400" s="259"/>
      <c r="D400" s="259"/>
    </row>
    <row r="401" ht="20.1" customHeight="1" spans="1:4">
      <c r="A401" s="43" t="s">
        <v>508</v>
      </c>
      <c r="B401" s="259">
        <f t="shared" si="11"/>
        <v>0</v>
      </c>
      <c r="C401" s="259"/>
      <c r="D401" s="259"/>
    </row>
    <row r="402" ht="20.1" customHeight="1" spans="1:4">
      <c r="A402" s="43" t="s">
        <v>509</v>
      </c>
      <c r="B402" s="259">
        <v>5</v>
      </c>
      <c r="C402" s="259"/>
      <c r="D402" s="259">
        <v>5</v>
      </c>
    </row>
    <row r="403" ht="20.1" customHeight="1" spans="1:4">
      <c r="A403" s="43" t="s">
        <v>510</v>
      </c>
      <c r="B403" s="259">
        <v>5</v>
      </c>
      <c r="C403" s="259"/>
      <c r="D403" s="259">
        <v>5</v>
      </c>
    </row>
    <row r="404" ht="20.1" customHeight="1" spans="1:4">
      <c r="A404" s="43" t="s">
        <v>511</v>
      </c>
      <c r="B404" s="259"/>
      <c r="C404" s="259"/>
      <c r="D404" s="259"/>
    </row>
    <row r="405" ht="20.1" customHeight="1" spans="1:4">
      <c r="A405" s="43" t="s">
        <v>512</v>
      </c>
      <c r="B405" s="259">
        <f t="shared" ref="B405:B458" si="12">C405+D405</f>
        <v>0</v>
      </c>
      <c r="C405" s="259">
        <f>SUM(C406)</f>
        <v>0</v>
      </c>
      <c r="D405" s="259"/>
    </row>
    <row r="406" ht="20.1" customHeight="1" spans="1:4">
      <c r="A406" s="43" t="s">
        <v>513</v>
      </c>
      <c r="B406" s="259">
        <f t="shared" si="12"/>
        <v>0</v>
      </c>
      <c r="C406" s="259"/>
      <c r="D406" s="259"/>
    </row>
    <row r="407" ht="20.1" customHeight="1" spans="1:4">
      <c r="A407" s="43" t="s">
        <v>514</v>
      </c>
      <c r="B407" s="259">
        <f t="shared" si="12"/>
        <v>15</v>
      </c>
      <c r="C407" s="259">
        <f>C408</f>
        <v>0</v>
      </c>
      <c r="D407" s="259">
        <f>D408</f>
        <v>15</v>
      </c>
    </row>
    <row r="408" ht="20.1" customHeight="1" spans="1:4">
      <c r="A408" s="43" t="s">
        <v>515</v>
      </c>
      <c r="B408" s="259">
        <v>15</v>
      </c>
      <c r="C408" s="259"/>
      <c r="D408" s="259">
        <v>15</v>
      </c>
    </row>
    <row r="409" ht="20.1" customHeight="1" spans="1:4">
      <c r="A409" s="263" t="s">
        <v>23</v>
      </c>
      <c r="B409" s="264">
        <f t="shared" si="12"/>
        <v>958</v>
      </c>
      <c r="C409" s="264">
        <f>C410+C415+C418+C420+C423</f>
        <v>704</v>
      </c>
      <c r="D409" s="264">
        <f>D410+D415+D418+D420+D423</f>
        <v>254</v>
      </c>
    </row>
    <row r="410" ht="20.1" customHeight="1" spans="1:4">
      <c r="A410" s="43" t="s">
        <v>516</v>
      </c>
      <c r="B410" s="259">
        <f t="shared" si="12"/>
        <v>958</v>
      </c>
      <c r="C410" s="259">
        <f>C411+C412+C413+C414</f>
        <v>704</v>
      </c>
      <c r="D410" s="259">
        <f>D411+D412+D413+D414</f>
        <v>254</v>
      </c>
    </row>
    <row r="411" ht="20.1" customHeight="1" spans="1:4">
      <c r="A411" s="43" t="s">
        <v>517</v>
      </c>
      <c r="B411" s="259">
        <f t="shared" si="12"/>
        <v>958</v>
      </c>
      <c r="C411" s="259">
        <v>704</v>
      </c>
      <c r="D411" s="259">
        <v>254</v>
      </c>
    </row>
    <row r="412" ht="20.1" customHeight="1" spans="1:4">
      <c r="A412" s="43" t="s">
        <v>518</v>
      </c>
      <c r="B412" s="259">
        <f t="shared" si="12"/>
        <v>0</v>
      </c>
      <c r="C412" s="259"/>
      <c r="D412" s="259"/>
    </row>
    <row r="413" ht="20.1" customHeight="1" spans="1:4">
      <c r="A413" s="43" t="s">
        <v>519</v>
      </c>
      <c r="B413" s="259">
        <f t="shared" si="12"/>
        <v>0</v>
      </c>
      <c r="C413" s="259"/>
      <c r="D413" s="259"/>
    </row>
    <row r="414" ht="20.1" customHeight="1" spans="1:4">
      <c r="A414" s="43" t="s">
        <v>520</v>
      </c>
      <c r="B414" s="259">
        <f t="shared" si="12"/>
        <v>0</v>
      </c>
      <c r="C414" s="259"/>
      <c r="D414" s="259"/>
    </row>
    <row r="415" ht="20.1" customHeight="1" spans="1:4">
      <c r="A415" s="43" t="s">
        <v>521</v>
      </c>
      <c r="B415" s="259">
        <f t="shared" si="12"/>
        <v>0</v>
      </c>
      <c r="C415" s="259">
        <f>C416+C417</f>
        <v>0</v>
      </c>
      <c r="D415" s="259">
        <f>D416+D417</f>
        <v>0</v>
      </c>
    </row>
    <row r="416" ht="20.1" customHeight="1" spans="1:4">
      <c r="A416" s="43" t="s">
        <v>522</v>
      </c>
      <c r="B416" s="259">
        <f t="shared" si="12"/>
        <v>0</v>
      </c>
      <c r="C416" s="259"/>
      <c r="D416" s="259"/>
    </row>
    <row r="417" ht="20.1" customHeight="1" spans="1:4">
      <c r="A417" s="43" t="s">
        <v>523</v>
      </c>
      <c r="B417" s="259">
        <f t="shared" si="12"/>
        <v>0</v>
      </c>
      <c r="C417" s="259"/>
      <c r="D417" s="259"/>
    </row>
    <row r="418" ht="20.1" customHeight="1" spans="1:4">
      <c r="A418" s="43" t="s">
        <v>524</v>
      </c>
      <c r="B418" s="259">
        <f t="shared" si="12"/>
        <v>0</v>
      </c>
      <c r="C418" s="259">
        <f>C419</f>
        <v>0</v>
      </c>
      <c r="D418" s="259"/>
    </row>
    <row r="419" ht="20.1" customHeight="1" spans="1:4">
      <c r="A419" s="43" t="s">
        <v>525</v>
      </c>
      <c r="B419" s="259">
        <f t="shared" si="12"/>
        <v>0</v>
      </c>
      <c r="C419" s="259"/>
      <c r="D419" s="259"/>
    </row>
    <row r="420" ht="20.1" customHeight="1" spans="1:4">
      <c r="A420" s="43" t="s">
        <v>526</v>
      </c>
      <c r="B420" s="259">
        <f t="shared" si="12"/>
        <v>0</v>
      </c>
      <c r="C420" s="259">
        <f>C421+C422</f>
        <v>0</v>
      </c>
      <c r="D420" s="259"/>
    </row>
    <row r="421" ht="20.1" customHeight="1" spans="1:4">
      <c r="A421" s="43" t="s">
        <v>527</v>
      </c>
      <c r="B421" s="259">
        <f t="shared" si="12"/>
        <v>0</v>
      </c>
      <c r="C421" s="259"/>
      <c r="D421" s="259"/>
    </row>
    <row r="422" ht="20.1" customHeight="1" spans="1:4">
      <c r="A422" s="43" t="s">
        <v>528</v>
      </c>
      <c r="B422" s="259">
        <f t="shared" si="12"/>
        <v>0</v>
      </c>
      <c r="C422" s="259"/>
      <c r="D422" s="259"/>
    </row>
    <row r="423" ht="20.1" customHeight="1" spans="1:4">
      <c r="A423" s="43" t="s">
        <v>529</v>
      </c>
      <c r="B423" s="259">
        <f t="shared" si="12"/>
        <v>0</v>
      </c>
      <c r="C423" s="259">
        <f>C424</f>
        <v>0</v>
      </c>
      <c r="D423" s="259"/>
    </row>
    <row r="424" ht="20.1" customHeight="1" spans="1:4">
      <c r="A424" s="43" t="s">
        <v>530</v>
      </c>
      <c r="B424" s="259">
        <f t="shared" si="12"/>
        <v>0</v>
      </c>
      <c r="C424" s="259"/>
      <c r="D424" s="259"/>
    </row>
    <row r="425" ht="20.1" customHeight="1" spans="1:4">
      <c r="A425" s="263" t="s">
        <v>25</v>
      </c>
      <c r="B425" s="264">
        <f t="shared" si="12"/>
        <v>1819</v>
      </c>
      <c r="C425" s="264">
        <f>C426+C435+C437+C439+C441+C443</f>
        <v>1078.8</v>
      </c>
      <c r="D425" s="264">
        <f>D426+D435+D437+D439+D441+D443</f>
        <v>740.2</v>
      </c>
    </row>
    <row r="426" ht="20.1" customHeight="1" spans="1:4">
      <c r="A426" s="43" t="s">
        <v>531</v>
      </c>
      <c r="B426" s="259">
        <f t="shared" si="12"/>
        <v>1779.4</v>
      </c>
      <c r="C426" s="259">
        <f>SUM(C427:C434)</f>
        <v>1078.8</v>
      </c>
      <c r="D426" s="259">
        <f>SUM(D427:D434)</f>
        <v>700.6</v>
      </c>
    </row>
    <row r="427" ht="20.1" customHeight="1" spans="1:4">
      <c r="A427" s="43" t="s">
        <v>532</v>
      </c>
      <c r="B427" s="259"/>
      <c r="C427" s="259">
        <v>1078.8</v>
      </c>
      <c r="D427" s="259">
        <v>700.6</v>
      </c>
    </row>
    <row r="428" ht="20.1" customHeight="1" spans="1:4">
      <c r="A428" s="43" t="s">
        <v>533</v>
      </c>
      <c r="B428" s="259">
        <f t="shared" si="12"/>
        <v>0</v>
      </c>
      <c r="C428" s="259"/>
      <c r="D428" s="259"/>
    </row>
    <row r="429" ht="20.1" customHeight="1" spans="1:4">
      <c r="A429" s="43" t="s">
        <v>534</v>
      </c>
      <c r="B429" s="259">
        <f t="shared" si="12"/>
        <v>0</v>
      </c>
      <c r="C429" s="259"/>
      <c r="D429" s="259"/>
    </row>
    <row r="430" ht="20.1" customHeight="1" spans="1:4">
      <c r="A430" s="43" t="s">
        <v>535</v>
      </c>
      <c r="B430" s="259">
        <f t="shared" si="12"/>
        <v>0</v>
      </c>
      <c r="C430" s="259"/>
      <c r="D430" s="259"/>
    </row>
    <row r="431" ht="20.1" customHeight="1" spans="1:4">
      <c r="A431" s="43" t="s">
        <v>536</v>
      </c>
      <c r="B431" s="259">
        <f t="shared" si="12"/>
        <v>0</v>
      </c>
      <c r="C431" s="259"/>
      <c r="D431" s="259"/>
    </row>
    <row r="432" ht="20.1" customHeight="1" spans="1:4">
      <c r="A432" s="43" t="s">
        <v>537</v>
      </c>
      <c r="B432" s="259">
        <f t="shared" si="12"/>
        <v>0</v>
      </c>
      <c r="C432" s="259"/>
      <c r="D432" s="259"/>
    </row>
    <row r="433" ht="20.1" customHeight="1" spans="1:4">
      <c r="A433" s="43" t="s">
        <v>538</v>
      </c>
      <c r="B433" s="259">
        <f t="shared" si="12"/>
        <v>0</v>
      </c>
      <c r="C433" s="259"/>
      <c r="D433" s="259"/>
    </row>
    <row r="434" ht="20.1" customHeight="1" spans="1:4">
      <c r="A434" s="43" t="s">
        <v>539</v>
      </c>
      <c r="B434" s="259">
        <f t="shared" si="12"/>
        <v>0</v>
      </c>
      <c r="C434" s="259"/>
      <c r="D434" s="259"/>
    </row>
    <row r="435" ht="20.1" customHeight="1" spans="1:4">
      <c r="A435" s="43" t="s">
        <v>540</v>
      </c>
      <c r="B435" s="259">
        <f t="shared" si="12"/>
        <v>0</v>
      </c>
      <c r="C435" s="259">
        <f>C436</f>
        <v>0</v>
      </c>
      <c r="D435" s="259">
        <f>D436</f>
        <v>0</v>
      </c>
    </row>
    <row r="436" ht="20.1" customHeight="1" spans="1:4">
      <c r="A436" s="43" t="s">
        <v>541</v>
      </c>
      <c r="B436" s="259">
        <f t="shared" si="12"/>
        <v>0</v>
      </c>
      <c r="C436" s="259"/>
      <c r="D436" s="259"/>
    </row>
    <row r="437" ht="20.1" customHeight="1" spans="1:4">
      <c r="A437" s="6" t="s">
        <v>542</v>
      </c>
      <c r="B437" s="259">
        <f t="shared" si="12"/>
        <v>0</v>
      </c>
      <c r="C437" s="259">
        <f>C438</f>
        <v>0</v>
      </c>
      <c r="D437" s="259">
        <f>D438</f>
        <v>0</v>
      </c>
    </row>
    <row r="438" ht="20.1" customHeight="1" spans="1:4">
      <c r="A438" s="43" t="s">
        <v>543</v>
      </c>
      <c r="B438" s="259">
        <f t="shared" si="12"/>
        <v>0</v>
      </c>
      <c r="C438" s="259"/>
      <c r="D438" s="259"/>
    </row>
    <row r="439" ht="20.1" customHeight="1" spans="1:4">
      <c r="A439" s="43" t="s">
        <v>544</v>
      </c>
      <c r="B439" s="259">
        <f t="shared" si="12"/>
        <v>39.6</v>
      </c>
      <c r="C439" s="259">
        <f>C440</f>
        <v>0</v>
      </c>
      <c r="D439" s="259">
        <f>D440</f>
        <v>39.6</v>
      </c>
    </row>
    <row r="440" ht="20.1" customHeight="1" spans="1:4">
      <c r="A440" s="43" t="s">
        <v>545</v>
      </c>
      <c r="B440" s="259">
        <f t="shared" si="12"/>
        <v>39.6</v>
      </c>
      <c r="C440" s="259"/>
      <c r="D440" s="259">
        <v>39.6</v>
      </c>
    </row>
    <row r="441" ht="20.1" customHeight="1" spans="1:4">
      <c r="A441" s="43" t="s">
        <v>546</v>
      </c>
      <c r="B441" s="259">
        <f t="shared" si="12"/>
        <v>0</v>
      </c>
      <c r="C441" s="259">
        <f>C442</f>
        <v>0</v>
      </c>
      <c r="D441" s="259"/>
    </row>
    <row r="442" ht="20.1" customHeight="1" spans="1:4">
      <c r="A442" s="43" t="s">
        <v>547</v>
      </c>
      <c r="B442" s="259">
        <f t="shared" si="12"/>
        <v>0</v>
      </c>
      <c r="C442" s="259"/>
      <c r="D442" s="259"/>
    </row>
    <row r="443" ht="20.1" customHeight="1" spans="1:4">
      <c r="A443" s="43" t="s">
        <v>548</v>
      </c>
      <c r="B443" s="259">
        <f t="shared" si="12"/>
        <v>0</v>
      </c>
      <c r="C443" s="259">
        <f>C444</f>
        <v>0</v>
      </c>
      <c r="D443" s="259">
        <f>D444</f>
        <v>0</v>
      </c>
    </row>
    <row r="444" ht="20.1" customHeight="1" spans="1:4">
      <c r="A444" s="43" t="s">
        <v>549</v>
      </c>
      <c r="B444" s="259">
        <f t="shared" si="12"/>
        <v>0</v>
      </c>
      <c r="C444" s="259"/>
      <c r="D444" s="259"/>
    </row>
    <row r="445" ht="20.1" customHeight="1" spans="1:4">
      <c r="A445" s="263" t="s">
        <v>27</v>
      </c>
      <c r="B445" s="264">
        <f t="shared" si="12"/>
        <v>940</v>
      </c>
      <c r="C445" s="264">
        <f>C446+C461+C473+C489+C492+C504+C506</f>
        <v>424.5</v>
      </c>
      <c r="D445" s="264">
        <f>D446+D461+D473+D489+D492+D497+D504+D506</f>
        <v>515.5</v>
      </c>
    </row>
    <row r="446" ht="20.1" customHeight="1" spans="1:4">
      <c r="A446" s="267" t="s">
        <v>550</v>
      </c>
      <c r="B446" s="268">
        <f t="shared" si="12"/>
        <v>462</v>
      </c>
      <c r="C446" s="268">
        <f>SUM(C447:C460)</f>
        <v>424.5</v>
      </c>
      <c r="D446" s="268">
        <f>SUM(D447:D460)</f>
        <v>37.5</v>
      </c>
    </row>
    <row r="447" ht="20.1" customHeight="1" spans="1:4">
      <c r="A447" s="6" t="s">
        <v>551</v>
      </c>
      <c r="B447" s="259">
        <f t="shared" si="12"/>
        <v>445.5</v>
      </c>
      <c r="C447" s="259">
        <v>424.5</v>
      </c>
      <c r="D447" s="259">
        <v>21</v>
      </c>
    </row>
    <row r="448" ht="20.1" customHeight="1" spans="1:4">
      <c r="A448" s="6" t="s">
        <v>552</v>
      </c>
      <c r="B448" s="259">
        <f t="shared" si="12"/>
        <v>0</v>
      </c>
      <c r="C448" s="259"/>
      <c r="D448" s="259"/>
    </row>
    <row r="449" ht="20.1" customHeight="1" spans="1:4">
      <c r="A449" s="6" t="s">
        <v>553</v>
      </c>
      <c r="B449" s="259">
        <f t="shared" si="12"/>
        <v>0</v>
      </c>
      <c r="C449" s="259"/>
      <c r="D449" s="259"/>
    </row>
    <row r="450" ht="20.1" customHeight="1" spans="1:4">
      <c r="A450" s="43" t="s">
        <v>554</v>
      </c>
      <c r="B450" s="259">
        <f t="shared" si="12"/>
        <v>0</v>
      </c>
      <c r="C450" s="259"/>
      <c r="D450" s="259"/>
    </row>
    <row r="451" ht="20.1" customHeight="1" spans="1:4">
      <c r="A451" s="43" t="s">
        <v>555</v>
      </c>
      <c r="B451" s="259">
        <f t="shared" si="12"/>
        <v>0</v>
      </c>
      <c r="C451" s="259"/>
      <c r="D451" s="259"/>
    </row>
    <row r="452" ht="20.1" customHeight="1" spans="1:4">
      <c r="A452" s="43" t="s">
        <v>556</v>
      </c>
      <c r="B452" s="259">
        <f t="shared" si="12"/>
        <v>0</v>
      </c>
      <c r="C452" s="259"/>
      <c r="D452" s="259"/>
    </row>
    <row r="453" ht="20.1" customHeight="1" spans="1:4">
      <c r="A453" s="43" t="s">
        <v>557</v>
      </c>
      <c r="B453" s="259">
        <f t="shared" si="12"/>
        <v>0</v>
      </c>
      <c r="C453" s="259"/>
      <c r="D453" s="259"/>
    </row>
    <row r="454" ht="20.1" customHeight="1" spans="1:4">
      <c r="A454" s="43" t="s">
        <v>558</v>
      </c>
      <c r="B454" s="259">
        <f t="shared" si="12"/>
        <v>0</v>
      </c>
      <c r="C454" s="259"/>
      <c r="D454" s="259"/>
    </row>
    <row r="455" ht="20.1" customHeight="1" spans="1:4">
      <c r="A455" s="43" t="s">
        <v>559</v>
      </c>
      <c r="B455" s="259">
        <f t="shared" si="12"/>
        <v>0</v>
      </c>
      <c r="C455" s="259"/>
      <c r="D455" s="259"/>
    </row>
    <row r="456" ht="20.1" customHeight="1" spans="1:4">
      <c r="A456" s="43" t="s">
        <v>560</v>
      </c>
      <c r="B456" s="259">
        <f t="shared" si="12"/>
        <v>0</v>
      </c>
      <c r="C456" s="259"/>
      <c r="D456" s="259"/>
    </row>
    <row r="457" ht="20.1" customHeight="1" spans="1:4">
      <c r="A457" s="43" t="s">
        <v>561</v>
      </c>
      <c r="B457" s="259">
        <f t="shared" si="12"/>
        <v>0</v>
      </c>
      <c r="C457" s="259"/>
      <c r="D457" s="259"/>
    </row>
    <row r="458" ht="20.1" customHeight="1" spans="1:4">
      <c r="A458" s="43" t="s">
        <v>562</v>
      </c>
      <c r="B458" s="259">
        <f t="shared" si="12"/>
        <v>0</v>
      </c>
      <c r="C458" s="259"/>
      <c r="D458" s="259"/>
    </row>
    <row r="459" ht="20.1" customHeight="1" spans="1:4">
      <c r="A459" s="43" t="s">
        <v>563</v>
      </c>
      <c r="B459" s="259"/>
      <c r="C459" s="259"/>
      <c r="D459" s="259"/>
    </row>
    <row r="460" ht="20.1" customHeight="1" spans="1:4">
      <c r="A460" s="6" t="s">
        <v>564</v>
      </c>
      <c r="B460" s="259">
        <f t="shared" ref="B460:B465" si="13">C460+D460</f>
        <v>16.5</v>
      </c>
      <c r="C460" s="259"/>
      <c r="D460" s="259">
        <v>16.5</v>
      </c>
    </row>
    <row r="461" ht="20.1" customHeight="1" spans="1:4">
      <c r="A461" s="43" t="s">
        <v>565</v>
      </c>
      <c r="B461" s="259">
        <f t="shared" si="13"/>
        <v>0</v>
      </c>
      <c r="C461" s="259">
        <f>SUM(C462:C472)</f>
        <v>0</v>
      </c>
      <c r="D461" s="259">
        <f>SUM(D462:D472)</f>
        <v>0</v>
      </c>
    </row>
    <row r="462" ht="20.1" customHeight="1" spans="1:4">
      <c r="A462" s="43" t="s">
        <v>566</v>
      </c>
      <c r="B462" s="259">
        <f t="shared" si="13"/>
        <v>0</v>
      </c>
      <c r="C462" s="259"/>
      <c r="D462" s="259"/>
    </row>
    <row r="463" ht="20.1" customHeight="1" spans="1:4">
      <c r="A463" s="43" t="s">
        <v>567</v>
      </c>
      <c r="B463" s="259">
        <f t="shared" si="13"/>
        <v>0</v>
      </c>
      <c r="C463" s="259"/>
      <c r="D463" s="259"/>
    </row>
    <row r="464" ht="20.1" customHeight="1" spans="1:4">
      <c r="A464" s="43" t="s">
        <v>568</v>
      </c>
      <c r="B464" s="259">
        <f t="shared" si="13"/>
        <v>0</v>
      </c>
      <c r="C464" s="259"/>
      <c r="D464" s="259"/>
    </row>
    <row r="465" ht="20.1" customHeight="1" spans="1:4">
      <c r="A465" s="43" t="s">
        <v>569</v>
      </c>
      <c r="B465" s="259">
        <f t="shared" si="13"/>
        <v>0</v>
      </c>
      <c r="C465" s="259"/>
      <c r="D465" s="259"/>
    </row>
    <row r="466" ht="20.1" customHeight="1" spans="1:4">
      <c r="A466" s="43" t="s">
        <v>570</v>
      </c>
      <c r="B466" s="259"/>
      <c r="C466" s="259"/>
      <c r="D466" s="259"/>
    </row>
    <row r="467" ht="20.1" customHeight="1" spans="1:4">
      <c r="A467" s="43" t="s">
        <v>571</v>
      </c>
      <c r="B467" s="259">
        <f t="shared" ref="B467:B523" si="14">C467+D467</f>
        <v>0</v>
      </c>
      <c r="C467" s="259"/>
      <c r="D467" s="259"/>
    </row>
    <row r="468" ht="20.1" customHeight="1" spans="1:4">
      <c r="A468" s="43" t="s">
        <v>572</v>
      </c>
      <c r="B468" s="259">
        <f t="shared" si="14"/>
        <v>0</v>
      </c>
      <c r="C468" s="259"/>
      <c r="D468" s="259"/>
    </row>
    <row r="469" ht="20.1" customHeight="1" spans="1:4">
      <c r="A469" s="43" t="s">
        <v>573</v>
      </c>
      <c r="B469" s="259">
        <f t="shared" si="14"/>
        <v>0</v>
      </c>
      <c r="C469" s="259"/>
      <c r="D469" s="259"/>
    </row>
    <row r="470" ht="20.1" customHeight="1" spans="1:4">
      <c r="A470" s="43" t="s">
        <v>574</v>
      </c>
      <c r="B470" s="259">
        <f t="shared" si="14"/>
        <v>0</v>
      </c>
      <c r="C470" s="259"/>
      <c r="D470" s="259"/>
    </row>
    <row r="471" ht="20.1" customHeight="1" spans="1:4">
      <c r="A471" s="43" t="s">
        <v>575</v>
      </c>
      <c r="B471" s="259"/>
      <c r="C471" s="259"/>
      <c r="D471" s="259"/>
    </row>
    <row r="472" ht="20.1" customHeight="1" spans="1:4">
      <c r="A472" s="6" t="s">
        <v>576</v>
      </c>
      <c r="B472" s="259">
        <f t="shared" si="14"/>
        <v>0</v>
      </c>
      <c r="C472" s="259"/>
      <c r="D472" s="259"/>
    </row>
    <row r="473" ht="20.1" customHeight="1" spans="1:4">
      <c r="A473" s="43" t="s">
        <v>577</v>
      </c>
      <c r="B473" s="259">
        <f t="shared" si="14"/>
        <v>23</v>
      </c>
      <c r="C473" s="259">
        <f>SUM(C474:C488)</f>
        <v>0</v>
      </c>
      <c r="D473" s="259">
        <f>SUM(D474:D488)</f>
        <v>23</v>
      </c>
    </row>
    <row r="474" ht="20.1" customHeight="1" spans="1:4">
      <c r="A474" s="43" t="s">
        <v>578</v>
      </c>
      <c r="B474" s="259">
        <f t="shared" si="14"/>
        <v>0</v>
      </c>
      <c r="C474" s="259"/>
      <c r="D474" s="259"/>
    </row>
    <row r="475" ht="20.1" customHeight="1" spans="1:4">
      <c r="A475" s="43" t="s">
        <v>579</v>
      </c>
      <c r="B475" s="259"/>
      <c r="C475" s="259"/>
      <c r="D475" s="259"/>
    </row>
    <row r="476" ht="20.1" customHeight="1" spans="1:4">
      <c r="A476" s="43" t="s">
        <v>580</v>
      </c>
      <c r="B476" s="259"/>
      <c r="C476" s="259"/>
      <c r="D476" s="259">
        <v>22</v>
      </c>
    </row>
    <row r="477" ht="20.1" customHeight="1" spans="1:4">
      <c r="A477" s="43" t="s">
        <v>581</v>
      </c>
      <c r="B477" s="259">
        <f t="shared" si="14"/>
        <v>0</v>
      </c>
      <c r="C477" s="259"/>
      <c r="D477" s="259"/>
    </row>
    <row r="478" ht="20.1" customHeight="1" spans="1:4">
      <c r="A478" s="43" t="s">
        <v>582</v>
      </c>
      <c r="B478" s="259">
        <f t="shared" si="14"/>
        <v>0</v>
      </c>
      <c r="C478" s="259"/>
      <c r="D478" s="259"/>
    </row>
    <row r="479" ht="20.1" customHeight="1" spans="1:4">
      <c r="A479" s="43" t="s">
        <v>583</v>
      </c>
      <c r="B479" s="259">
        <f t="shared" si="14"/>
        <v>0</v>
      </c>
      <c r="C479" s="259"/>
      <c r="D479" s="259"/>
    </row>
    <row r="480" ht="20.1" customHeight="1" spans="1:4">
      <c r="A480" s="43" t="s">
        <v>584</v>
      </c>
      <c r="B480" s="259">
        <f t="shared" si="14"/>
        <v>0</v>
      </c>
      <c r="C480" s="259"/>
      <c r="D480" s="259"/>
    </row>
    <row r="481" ht="20.1" customHeight="1" spans="1:4">
      <c r="A481" s="43" t="s">
        <v>585</v>
      </c>
      <c r="B481" s="259">
        <f t="shared" si="14"/>
        <v>0</v>
      </c>
      <c r="C481" s="259"/>
      <c r="D481" s="259"/>
    </row>
    <row r="482" ht="20.1" customHeight="1" spans="1:4">
      <c r="A482" s="43" t="s">
        <v>586</v>
      </c>
      <c r="B482" s="259">
        <f t="shared" si="14"/>
        <v>1</v>
      </c>
      <c r="C482" s="259"/>
      <c r="D482" s="259">
        <v>1</v>
      </c>
    </row>
    <row r="483" ht="20.1" customHeight="1" spans="1:4">
      <c r="A483" s="43" t="s">
        <v>587</v>
      </c>
      <c r="B483" s="259">
        <f t="shared" si="14"/>
        <v>0</v>
      </c>
      <c r="C483" s="259"/>
      <c r="D483" s="259"/>
    </row>
    <row r="484" ht="20.1" customHeight="1" spans="1:4">
      <c r="A484" s="43" t="s">
        <v>588</v>
      </c>
      <c r="B484" s="259">
        <f t="shared" si="14"/>
        <v>0</v>
      </c>
      <c r="C484" s="259"/>
      <c r="D484" s="259"/>
    </row>
    <row r="485" ht="20.1" customHeight="1" spans="1:4">
      <c r="A485" s="43" t="s">
        <v>589</v>
      </c>
      <c r="B485" s="259">
        <f t="shared" si="14"/>
        <v>0</v>
      </c>
      <c r="C485" s="259"/>
      <c r="D485" s="259"/>
    </row>
    <row r="486" ht="20.1" customHeight="1" spans="1:4">
      <c r="A486" s="43" t="s">
        <v>590</v>
      </c>
      <c r="B486" s="259">
        <f t="shared" si="14"/>
        <v>0</v>
      </c>
      <c r="C486" s="259"/>
      <c r="D486" s="259"/>
    </row>
    <row r="487" ht="20.1" customHeight="1" spans="1:4">
      <c r="A487" s="43" t="s">
        <v>591</v>
      </c>
      <c r="B487" s="259">
        <f t="shared" si="14"/>
        <v>0</v>
      </c>
      <c r="C487" s="259"/>
      <c r="D487" s="259"/>
    </row>
    <row r="488" ht="20.1" customHeight="1" spans="1:4">
      <c r="A488" s="43" t="s">
        <v>592</v>
      </c>
      <c r="B488" s="259">
        <f t="shared" si="14"/>
        <v>0</v>
      </c>
      <c r="C488" s="259"/>
      <c r="D488" s="259"/>
    </row>
    <row r="489" ht="20.1" customHeight="1" spans="1:4">
      <c r="A489" s="43" t="s">
        <v>593</v>
      </c>
      <c r="B489" s="259">
        <f t="shared" si="14"/>
        <v>0</v>
      </c>
      <c r="C489" s="259">
        <f>C490+C491</f>
        <v>0</v>
      </c>
      <c r="D489" s="259"/>
    </row>
    <row r="490" ht="20.1" customHeight="1" spans="1:4">
      <c r="A490" s="43" t="s">
        <v>594</v>
      </c>
      <c r="B490" s="259">
        <f t="shared" si="14"/>
        <v>0</v>
      </c>
      <c r="C490" s="259"/>
      <c r="D490" s="259"/>
    </row>
    <row r="491" ht="20.1" customHeight="1" spans="1:4">
      <c r="A491" s="43" t="s">
        <v>595</v>
      </c>
      <c r="B491" s="259">
        <f t="shared" si="14"/>
        <v>0</v>
      </c>
      <c r="C491" s="259"/>
      <c r="D491" s="259"/>
    </row>
    <row r="492" ht="20.1" customHeight="1" spans="1:4">
      <c r="A492" s="269" t="s">
        <v>596</v>
      </c>
      <c r="B492" s="268">
        <f t="shared" si="14"/>
        <v>0</v>
      </c>
      <c r="C492" s="268">
        <f>SUM(C493:C496)</f>
        <v>0</v>
      </c>
      <c r="D492" s="268"/>
    </row>
    <row r="493" ht="20.1" customHeight="1" spans="1:4">
      <c r="A493" s="43" t="s">
        <v>597</v>
      </c>
      <c r="B493" s="259">
        <f t="shared" si="14"/>
        <v>0</v>
      </c>
      <c r="C493" s="259"/>
      <c r="D493" s="259"/>
    </row>
    <row r="494" ht="20.1" customHeight="1" spans="1:4">
      <c r="A494" s="43" t="s">
        <v>598</v>
      </c>
      <c r="B494" s="259">
        <f t="shared" si="14"/>
        <v>0</v>
      </c>
      <c r="C494" s="259"/>
      <c r="D494" s="259"/>
    </row>
    <row r="495" ht="20.1" customHeight="1" spans="1:4">
      <c r="A495" s="43" t="s">
        <v>599</v>
      </c>
      <c r="B495" s="259">
        <f t="shared" si="14"/>
        <v>0</v>
      </c>
      <c r="C495" s="259"/>
      <c r="D495" s="259"/>
    </row>
    <row r="496" ht="20.1" customHeight="1" spans="1:4">
      <c r="A496" s="43" t="s">
        <v>600</v>
      </c>
      <c r="B496" s="259">
        <f t="shared" si="14"/>
        <v>0</v>
      </c>
      <c r="C496" s="259"/>
      <c r="D496" s="259"/>
    </row>
    <row r="497" ht="20.1" customHeight="1" spans="1:4">
      <c r="A497" s="6" t="s">
        <v>601</v>
      </c>
      <c r="B497" s="259">
        <f t="shared" si="14"/>
        <v>455</v>
      </c>
      <c r="C497" s="270">
        <f>SUM(C498:C503)</f>
        <v>0</v>
      </c>
      <c r="D497" s="270">
        <f>SUM(D498:D503)</f>
        <v>455</v>
      </c>
    </row>
    <row r="498" ht="20.1" customHeight="1" spans="1:4">
      <c r="A498" s="6" t="s">
        <v>602</v>
      </c>
      <c r="B498" s="259">
        <v>15</v>
      </c>
      <c r="C498" s="270"/>
      <c r="D498" s="271">
        <v>15</v>
      </c>
    </row>
    <row r="499" ht="20.1" customHeight="1" spans="1:4">
      <c r="A499" s="6" t="s">
        <v>603</v>
      </c>
      <c r="B499" s="259"/>
      <c r="C499" s="270"/>
      <c r="D499" s="271"/>
    </row>
    <row r="500" ht="20.1" customHeight="1" spans="1:4">
      <c r="A500" s="6" t="s">
        <v>604</v>
      </c>
      <c r="B500" s="259">
        <f t="shared" si="14"/>
        <v>440</v>
      </c>
      <c r="C500" s="270"/>
      <c r="D500" s="270">
        <v>440</v>
      </c>
    </row>
    <row r="501" ht="20.1" customHeight="1" spans="1:4">
      <c r="A501" s="6" t="s">
        <v>605</v>
      </c>
      <c r="B501" s="259">
        <f t="shared" si="14"/>
        <v>0</v>
      </c>
      <c r="C501" s="270"/>
      <c r="D501" s="270"/>
    </row>
    <row r="502" ht="20.1" customHeight="1" spans="1:4">
      <c r="A502" s="6" t="s">
        <v>606</v>
      </c>
      <c r="B502" s="259">
        <f t="shared" si="14"/>
        <v>0</v>
      </c>
      <c r="C502" s="270"/>
      <c r="D502" s="271"/>
    </row>
    <row r="503" ht="20.1" customHeight="1" spans="1:4">
      <c r="A503" s="6" t="s">
        <v>607</v>
      </c>
      <c r="B503" s="259">
        <f t="shared" si="14"/>
        <v>0</v>
      </c>
      <c r="C503" s="270"/>
      <c r="D503" s="271"/>
    </row>
    <row r="504" ht="20.1" customHeight="1" spans="1:4">
      <c r="A504" s="43" t="s">
        <v>608</v>
      </c>
      <c r="B504" s="259">
        <f t="shared" si="14"/>
        <v>0</v>
      </c>
      <c r="C504" s="259">
        <f>C505</f>
        <v>0</v>
      </c>
      <c r="D504" s="259"/>
    </row>
    <row r="505" ht="20.1" customHeight="1" spans="1:4">
      <c r="A505" s="43" t="s">
        <v>609</v>
      </c>
      <c r="B505" s="259">
        <f t="shared" si="14"/>
        <v>0</v>
      </c>
      <c r="C505" s="259"/>
      <c r="D505" s="259"/>
    </row>
    <row r="506" ht="20.1" customHeight="1" spans="1:4">
      <c r="A506" s="269" t="s">
        <v>610</v>
      </c>
      <c r="B506" s="268">
        <f t="shared" si="14"/>
        <v>0</v>
      </c>
      <c r="C506" s="268">
        <f>C507</f>
        <v>0</v>
      </c>
      <c r="D506" s="268">
        <f>D507</f>
        <v>0</v>
      </c>
    </row>
    <row r="507" ht="20.1" customHeight="1" spans="1:4">
      <c r="A507" s="43" t="s">
        <v>611</v>
      </c>
      <c r="B507" s="259">
        <f t="shared" si="14"/>
        <v>0</v>
      </c>
      <c r="C507" s="259"/>
      <c r="D507" s="259"/>
    </row>
    <row r="508" ht="20.1" customHeight="1" spans="1:4">
      <c r="A508" s="263" t="s">
        <v>29</v>
      </c>
      <c r="B508" s="264">
        <f t="shared" si="14"/>
        <v>0</v>
      </c>
      <c r="C508" s="264">
        <f>SUM(C509,C517,C519)</f>
        <v>0</v>
      </c>
      <c r="D508" s="264">
        <f>SUM(D509,D517,D519)</f>
        <v>0</v>
      </c>
    </row>
    <row r="509" ht="20.1" customHeight="1" spans="1:4">
      <c r="A509" s="43" t="s">
        <v>612</v>
      </c>
      <c r="B509" s="259">
        <f t="shared" si="14"/>
        <v>0</v>
      </c>
      <c r="C509" s="259">
        <f>SUM(C510:C516)</f>
        <v>0</v>
      </c>
      <c r="D509" s="259">
        <f>SUM(D510:D516)</f>
        <v>0</v>
      </c>
    </row>
    <row r="510" ht="20.1" customHeight="1" spans="1:4">
      <c r="A510" s="43" t="s">
        <v>613</v>
      </c>
      <c r="B510" s="259">
        <f t="shared" si="14"/>
        <v>0</v>
      </c>
      <c r="C510" s="259"/>
      <c r="D510" s="259"/>
    </row>
    <row r="511" ht="20.1" customHeight="1" spans="1:4">
      <c r="A511" s="43" t="s">
        <v>614</v>
      </c>
      <c r="B511" s="259">
        <f t="shared" si="14"/>
        <v>0</v>
      </c>
      <c r="C511" s="259"/>
      <c r="D511" s="259"/>
    </row>
    <row r="512" ht="20.1" customHeight="1" spans="1:4">
      <c r="A512" s="43" t="s">
        <v>615</v>
      </c>
      <c r="B512" s="259">
        <f t="shared" si="14"/>
        <v>0</v>
      </c>
      <c r="C512" s="259"/>
      <c r="D512" s="259"/>
    </row>
    <row r="513" ht="20.1" customHeight="1" spans="1:4">
      <c r="A513" s="43" t="s">
        <v>616</v>
      </c>
      <c r="B513" s="259">
        <f t="shared" si="14"/>
        <v>0</v>
      </c>
      <c r="C513" s="259"/>
      <c r="D513" s="259"/>
    </row>
    <row r="514" ht="20.1" customHeight="1" spans="1:4">
      <c r="A514" s="43" t="s">
        <v>617</v>
      </c>
      <c r="B514" s="259">
        <f t="shared" si="14"/>
        <v>0</v>
      </c>
      <c r="C514" s="259"/>
      <c r="D514" s="259"/>
    </row>
    <row r="515" ht="20.1" customHeight="1" spans="1:4">
      <c r="A515" s="43" t="s">
        <v>618</v>
      </c>
      <c r="B515" s="259">
        <f t="shared" si="14"/>
        <v>0</v>
      </c>
      <c r="C515" s="259"/>
      <c r="D515" s="259"/>
    </row>
    <row r="516" ht="20.1" customHeight="1" spans="1:4">
      <c r="A516" s="6" t="s">
        <v>619</v>
      </c>
      <c r="B516" s="259">
        <f t="shared" si="14"/>
        <v>0</v>
      </c>
      <c r="C516" s="259"/>
      <c r="D516" s="259"/>
    </row>
    <row r="517" ht="20.1" customHeight="1" spans="1:4">
      <c r="A517" s="43" t="s">
        <v>620</v>
      </c>
      <c r="B517" s="259">
        <f t="shared" si="14"/>
        <v>0</v>
      </c>
      <c r="C517" s="259">
        <f>C518</f>
        <v>0</v>
      </c>
      <c r="D517" s="259"/>
    </row>
    <row r="518" ht="20.1" customHeight="1" spans="1:4">
      <c r="A518" s="43" t="s">
        <v>621</v>
      </c>
      <c r="B518" s="259">
        <f t="shared" si="14"/>
        <v>0</v>
      </c>
      <c r="C518" s="259"/>
      <c r="D518" s="259"/>
    </row>
    <row r="519" ht="20.1" customHeight="1" spans="1:4">
      <c r="A519" s="43" t="s">
        <v>622</v>
      </c>
      <c r="B519" s="259">
        <f t="shared" si="14"/>
        <v>0</v>
      </c>
      <c r="C519" s="259">
        <f>C520</f>
        <v>0</v>
      </c>
      <c r="D519" s="259"/>
    </row>
    <row r="520" ht="20.1" customHeight="1" spans="1:4">
      <c r="A520" s="43" t="s">
        <v>623</v>
      </c>
      <c r="B520" s="259">
        <f t="shared" si="14"/>
        <v>0</v>
      </c>
      <c r="C520" s="259"/>
      <c r="D520" s="259"/>
    </row>
    <row r="521" ht="20.1" customHeight="1" spans="1:4">
      <c r="A521" s="272" t="s">
        <v>31</v>
      </c>
      <c r="B521" s="264">
        <f t="shared" si="14"/>
        <v>1000</v>
      </c>
      <c r="C521" s="264">
        <f>C522+C526+C529+C534+C538+C540</f>
        <v>0</v>
      </c>
      <c r="D521" s="264">
        <f>D522+D526+D529+D534+D538+D540</f>
        <v>1000</v>
      </c>
    </row>
    <row r="522" ht="20.1" customHeight="1" spans="1:4">
      <c r="A522" s="43" t="s">
        <v>624</v>
      </c>
      <c r="B522" s="259">
        <f t="shared" si="14"/>
        <v>0</v>
      </c>
      <c r="C522" s="259">
        <f>C523+C524+C525</f>
        <v>0</v>
      </c>
      <c r="D522" s="259"/>
    </row>
    <row r="523" ht="20.1" customHeight="1" spans="1:4">
      <c r="A523" s="43" t="s">
        <v>625</v>
      </c>
      <c r="B523" s="259">
        <f t="shared" si="14"/>
        <v>0</v>
      </c>
      <c r="C523" s="259"/>
      <c r="D523" s="259"/>
    </row>
    <row r="524" ht="20.1" customHeight="1" spans="1:4">
      <c r="A524" s="43" t="s">
        <v>626</v>
      </c>
      <c r="B524" s="259">
        <f t="shared" ref="B524:B594" si="15">C524+D524</f>
        <v>0</v>
      </c>
      <c r="C524" s="259"/>
      <c r="D524" s="259"/>
    </row>
    <row r="525" ht="20.1" customHeight="1" spans="1:4">
      <c r="A525" s="43" t="s">
        <v>627</v>
      </c>
      <c r="B525" s="259">
        <f t="shared" si="15"/>
        <v>0</v>
      </c>
      <c r="C525" s="259"/>
      <c r="D525" s="259"/>
    </row>
    <row r="526" ht="20.1" customHeight="1" spans="1:4">
      <c r="A526" s="43" t="s">
        <v>628</v>
      </c>
      <c r="B526" s="259">
        <f t="shared" si="15"/>
        <v>0</v>
      </c>
      <c r="C526" s="259">
        <f>C527+C528</f>
        <v>0</v>
      </c>
      <c r="D526" s="259"/>
    </row>
    <row r="527" ht="20.1" customHeight="1" spans="1:4">
      <c r="A527" s="43" t="s">
        <v>629</v>
      </c>
      <c r="B527" s="259">
        <f t="shared" si="15"/>
        <v>0</v>
      </c>
      <c r="C527" s="259"/>
      <c r="D527" s="259"/>
    </row>
    <row r="528" ht="20.1" customHeight="1" spans="1:4">
      <c r="A528" s="43" t="s">
        <v>630</v>
      </c>
      <c r="B528" s="259">
        <f t="shared" si="15"/>
        <v>0</v>
      </c>
      <c r="C528" s="259"/>
      <c r="D528" s="259"/>
    </row>
    <row r="529" ht="20.1" customHeight="1" spans="1:4">
      <c r="A529" s="43" t="s">
        <v>631</v>
      </c>
      <c r="B529" s="259">
        <f t="shared" si="15"/>
        <v>0</v>
      </c>
      <c r="C529" s="259">
        <f>C530+C531+C532+C533</f>
        <v>0</v>
      </c>
      <c r="D529" s="259"/>
    </row>
    <row r="530" ht="20.1" customHeight="1" spans="1:4">
      <c r="A530" s="43" t="s">
        <v>632</v>
      </c>
      <c r="B530" s="259">
        <f t="shared" si="15"/>
        <v>0</v>
      </c>
      <c r="C530" s="259"/>
      <c r="D530" s="259"/>
    </row>
    <row r="531" ht="20.1" customHeight="1" spans="1:4">
      <c r="A531" s="43" t="s">
        <v>633</v>
      </c>
      <c r="B531" s="259">
        <f t="shared" si="15"/>
        <v>0</v>
      </c>
      <c r="C531" s="259"/>
      <c r="D531" s="259"/>
    </row>
    <row r="532" ht="20.1" customHeight="1" spans="1:4">
      <c r="A532" s="43" t="s">
        <v>634</v>
      </c>
      <c r="B532" s="259">
        <f t="shared" si="15"/>
        <v>0</v>
      </c>
      <c r="C532" s="259"/>
      <c r="D532" s="259"/>
    </row>
    <row r="533" ht="20.45" customHeight="1" spans="1:4">
      <c r="A533" s="43" t="s">
        <v>635</v>
      </c>
      <c r="B533" s="259">
        <f t="shared" si="15"/>
        <v>0</v>
      </c>
      <c r="C533" s="259"/>
      <c r="D533" s="259"/>
    </row>
    <row r="534" ht="20.1" customHeight="1" spans="1:4">
      <c r="A534" s="43" t="s">
        <v>636</v>
      </c>
      <c r="B534" s="259">
        <f t="shared" si="15"/>
        <v>0</v>
      </c>
      <c r="C534" s="259">
        <f>C535+C536+C537</f>
        <v>0</v>
      </c>
      <c r="D534" s="259"/>
    </row>
    <row r="535" ht="20.45" customHeight="1" spans="1:4">
      <c r="A535" s="43" t="s">
        <v>637</v>
      </c>
      <c r="B535" s="259">
        <f t="shared" si="15"/>
        <v>0</v>
      </c>
      <c r="C535" s="259"/>
      <c r="D535" s="259"/>
    </row>
    <row r="536" ht="20.45" customHeight="1" spans="1:4">
      <c r="A536" s="43" t="s">
        <v>638</v>
      </c>
      <c r="B536" s="259">
        <f t="shared" si="15"/>
        <v>0</v>
      </c>
      <c r="C536" s="259"/>
      <c r="D536" s="259"/>
    </row>
    <row r="537" ht="20.45" customHeight="1" spans="1:4">
      <c r="A537" s="43" t="s">
        <v>639</v>
      </c>
      <c r="B537" s="259">
        <f t="shared" si="15"/>
        <v>0</v>
      </c>
      <c r="C537" s="259"/>
      <c r="D537" s="259"/>
    </row>
    <row r="538" ht="20.45" customHeight="1" spans="1:4">
      <c r="A538" s="43" t="s">
        <v>640</v>
      </c>
      <c r="B538" s="259">
        <f t="shared" si="15"/>
        <v>0</v>
      </c>
      <c r="C538" s="259">
        <f>C539</f>
        <v>0</v>
      </c>
      <c r="D538" s="259">
        <f>D539</f>
        <v>0</v>
      </c>
    </row>
    <row r="539" ht="20.45" customHeight="1" spans="1:4">
      <c r="A539" s="43" t="s">
        <v>641</v>
      </c>
      <c r="B539" s="259"/>
      <c r="C539" s="259"/>
      <c r="D539" s="259"/>
    </row>
    <row r="540" ht="20.45" customHeight="1" spans="1:4">
      <c r="A540" s="43" t="s">
        <v>642</v>
      </c>
      <c r="B540" s="259">
        <f t="shared" si="15"/>
        <v>1000</v>
      </c>
      <c r="C540" s="259">
        <f>C541</f>
        <v>0</v>
      </c>
      <c r="D540" s="259">
        <v>1000</v>
      </c>
    </row>
    <row r="541" ht="20.45" customHeight="1" spans="1:4">
      <c r="A541" s="43" t="s">
        <v>643</v>
      </c>
      <c r="B541" s="259">
        <f t="shared" si="15"/>
        <v>1000</v>
      </c>
      <c r="C541" s="259"/>
      <c r="D541" s="259">
        <v>1000</v>
      </c>
    </row>
    <row r="542" ht="20.45" customHeight="1" spans="1:4">
      <c r="A542" s="263" t="s">
        <v>33</v>
      </c>
      <c r="B542" s="264">
        <f t="shared" si="15"/>
        <v>644.3</v>
      </c>
      <c r="C542" s="264">
        <f>C543+C547+C549</f>
        <v>553</v>
      </c>
      <c r="D542" s="264">
        <f>D543+D547+D549</f>
        <v>91.3</v>
      </c>
    </row>
    <row r="543" ht="20.45" customHeight="1" spans="1:4">
      <c r="A543" s="43" t="s">
        <v>644</v>
      </c>
      <c r="B543" s="259">
        <f t="shared" si="15"/>
        <v>0</v>
      </c>
      <c r="C543" s="259">
        <f>C544+C545+C546</f>
        <v>0</v>
      </c>
      <c r="D543" s="259"/>
    </row>
    <row r="544" ht="20.45" customHeight="1" spans="1:4">
      <c r="A544" s="43" t="s">
        <v>645</v>
      </c>
      <c r="B544" s="259">
        <f t="shared" si="15"/>
        <v>0</v>
      </c>
      <c r="C544" s="259"/>
      <c r="D544" s="259"/>
    </row>
    <row r="545" ht="20.45" customHeight="1" spans="1:4">
      <c r="A545" s="43" t="s">
        <v>646</v>
      </c>
      <c r="B545" s="259">
        <f t="shared" si="15"/>
        <v>0</v>
      </c>
      <c r="C545" s="259"/>
      <c r="D545" s="259"/>
    </row>
    <row r="546" ht="20.45" customHeight="1" spans="1:4">
      <c r="A546" s="43" t="s">
        <v>647</v>
      </c>
      <c r="B546" s="259">
        <f t="shared" si="15"/>
        <v>0</v>
      </c>
      <c r="C546" s="259"/>
      <c r="D546" s="259"/>
    </row>
    <row r="547" ht="20.45" customHeight="1" spans="1:4">
      <c r="A547" s="43" t="s">
        <v>648</v>
      </c>
      <c r="B547" s="259">
        <f t="shared" si="15"/>
        <v>0</v>
      </c>
      <c r="C547" s="259">
        <f>C548</f>
        <v>0</v>
      </c>
      <c r="D547" s="259">
        <f>D548</f>
        <v>0</v>
      </c>
    </row>
    <row r="548" ht="20.45" customHeight="1" spans="1:4">
      <c r="A548" s="43" t="s">
        <v>649</v>
      </c>
      <c r="B548" s="259">
        <f t="shared" si="15"/>
        <v>0</v>
      </c>
      <c r="C548" s="259"/>
      <c r="D548" s="259"/>
    </row>
    <row r="549" ht="20.45" customHeight="1" spans="1:4">
      <c r="A549" s="43" t="s">
        <v>650</v>
      </c>
      <c r="B549" s="259">
        <f t="shared" si="15"/>
        <v>644.3</v>
      </c>
      <c r="C549" s="259">
        <f>C550</f>
        <v>553</v>
      </c>
      <c r="D549" s="259">
        <f>D550</f>
        <v>91.3</v>
      </c>
    </row>
    <row r="550" ht="20.45" customHeight="1" spans="1:4">
      <c r="A550" s="43" t="s">
        <v>651</v>
      </c>
      <c r="B550" s="259"/>
      <c r="C550" s="259">
        <v>553</v>
      </c>
      <c r="D550" s="259">
        <v>91.3</v>
      </c>
    </row>
    <row r="551" ht="20.45" customHeight="1" spans="1:4">
      <c r="A551" s="263" t="s">
        <v>35</v>
      </c>
      <c r="B551" s="264">
        <f t="shared" si="15"/>
        <v>0</v>
      </c>
      <c r="C551" s="264">
        <f>C552</f>
        <v>0</v>
      </c>
      <c r="D551" s="264"/>
    </row>
    <row r="552" ht="20.45" customHeight="1" spans="1:4">
      <c r="A552" s="43" t="s">
        <v>652</v>
      </c>
      <c r="B552" s="259">
        <f t="shared" si="15"/>
        <v>0</v>
      </c>
      <c r="C552" s="259">
        <f>C553</f>
        <v>0</v>
      </c>
      <c r="D552" s="259">
        <f>D553</f>
        <v>0</v>
      </c>
    </row>
    <row r="553" ht="20.45" customHeight="1" spans="1:4">
      <c r="A553" s="43" t="s">
        <v>653</v>
      </c>
      <c r="B553" s="259">
        <f t="shared" si="15"/>
        <v>0</v>
      </c>
      <c r="C553" s="259"/>
      <c r="D553" s="259"/>
    </row>
    <row r="554" ht="20.45" customHeight="1" spans="1:4">
      <c r="A554" s="263" t="s">
        <v>37</v>
      </c>
      <c r="B554" s="264">
        <f t="shared" si="15"/>
        <v>0</v>
      </c>
      <c r="C554" s="264">
        <f>C555+C559+C561</f>
        <v>0</v>
      </c>
      <c r="D554" s="264"/>
    </row>
    <row r="555" ht="20.45" customHeight="1" spans="1:4">
      <c r="A555" s="43" t="s">
        <v>654</v>
      </c>
      <c r="B555" s="259">
        <f t="shared" si="15"/>
        <v>0</v>
      </c>
      <c r="C555" s="259">
        <f>C556+C557+C558</f>
        <v>0</v>
      </c>
      <c r="D555" s="259"/>
    </row>
    <row r="556" ht="20.45" customHeight="1" spans="1:4">
      <c r="A556" s="43" t="s">
        <v>655</v>
      </c>
      <c r="B556" s="259">
        <f t="shared" si="15"/>
        <v>0</v>
      </c>
      <c r="C556" s="259"/>
      <c r="D556" s="259"/>
    </row>
    <row r="557" ht="20.45" customHeight="1" spans="1:4">
      <c r="A557" s="43" t="s">
        <v>656</v>
      </c>
      <c r="B557" s="259">
        <f t="shared" si="15"/>
        <v>0</v>
      </c>
      <c r="C557" s="259"/>
      <c r="D557" s="259"/>
    </row>
    <row r="558" ht="20.45" customHeight="1" spans="1:4">
      <c r="A558" s="43" t="s">
        <v>657</v>
      </c>
      <c r="B558" s="259">
        <f t="shared" si="15"/>
        <v>0</v>
      </c>
      <c r="C558" s="259"/>
      <c r="D558" s="259"/>
    </row>
    <row r="559" ht="20.45" customHeight="1" spans="1:4">
      <c r="A559" s="43" t="s">
        <v>658</v>
      </c>
      <c r="B559" s="259">
        <f t="shared" si="15"/>
        <v>0</v>
      </c>
      <c r="C559" s="259">
        <f>C560</f>
        <v>0</v>
      </c>
      <c r="D559" s="259"/>
    </row>
    <row r="560" ht="20.45" customHeight="1" spans="1:4">
      <c r="A560" s="43" t="s">
        <v>659</v>
      </c>
      <c r="B560" s="259">
        <f t="shared" si="15"/>
        <v>0</v>
      </c>
      <c r="C560" s="259"/>
      <c r="D560" s="259"/>
    </row>
    <row r="561" ht="20.45" customHeight="1" spans="1:4">
      <c r="A561" s="43" t="s">
        <v>660</v>
      </c>
      <c r="B561" s="259">
        <f t="shared" si="15"/>
        <v>0</v>
      </c>
      <c r="C561" s="259">
        <f>C562+C563</f>
        <v>0</v>
      </c>
      <c r="D561" s="259"/>
    </row>
    <row r="562" ht="20.45" customHeight="1" spans="1:4">
      <c r="A562" s="43" t="s">
        <v>661</v>
      </c>
      <c r="B562" s="259">
        <f t="shared" si="15"/>
        <v>0</v>
      </c>
      <c r="C562" s="259"/>
      <c r="D562" s="259"/>
    </row>
    <row r="563" ht="20.45" customHeight="1" spans="1:4">
      <c r="A563" s="43" t="s">
        <v>662</v>
      </c>
      <c r="B563" s="259">
        <f t="shared" si="15"/>
        <v>0</v>
      </c>
      <c r="C563" s="259"/>
      <c r="D563" s="259"/>
    </row>
    <row r="564" ht="20.45" customHeight="1" spans="1:4">
      <c r="A564" s="263" t="s">
        <v>39</v>
      </c>
      <c r="B564" s="264">
        <f t="shared" si="15"/>
        <v>1135.9</v>
      </c>
      <c r="C564" s="264">
        <f>C565+C568+C570</f>
        <v>1135.9</v>
      </c>
      <c r="D564" s="264">
        <f>D565+D568+D570</f>
        <v>0</v>
      </c>
    </row>
    <row r="565" ht="20.45" customHeight="1" spans="1:4">
      <c r="A565" s="43" t="s">
        <v>663</v>
      </c>
      <c r="B565" s="259">
        <f t="shared" si="15"/>
        <v>0</v>
      </c>
      <c r="C565" s="259">
        <f>C566+C567</f>
        <v>0</v>
      </c>
      <c r="D565" s="259">
        <f>D566+D567</f>
        <v>0</v>
      </c>
    </row>
    <row r="566" ht="20.45" customHeight="1" spans="1:4">
      <c r="A566" s="43" t="s">
        <v>664</v>
      </c>
      <c r="B566" s="259">
        <f t="shared" si="15"/>
        <v>0</v>
      </c>
      <c r="C566" s="259"/>
      <c r="D566" s="259"/>
    </row>
    <row r="567" ht="20.45" customHeight="1" spans="1:4">
      <c r="A567" s="43" t="s">
        <v>665</v>
      </c>
      <c r="B567" s="259">
        <f t="shared" si="15"/>
        <v>0</v>
      </c>
      <c r="C567" s="259"/>
      <c r="D567" s="259"/>
    </row>
    <row r="568" ht="20.45" customHeight="1" spans="1:4">
      <c r="A568" s="43" t="s">
        <v>666</v>
      </c>
      <c r="B568" s="259">
        <f t="shared" si="15"/>
        <v>1135.9</v>
      </c>
      <c r="C568" s="259">
        <f>C569</f>
        <v>1135.9</v>
      </c>
      <c r="D568" s="259">
        <f>D569</f>
        <v>0</v>
      </c>
    </row>
    <row r="569" ht="20.45" customHeight="1" spans="1:4">
      <c r="A569" s="43" t="s">
        <v>667</v>
      </c>
      <c r="B569" s="259"/>
      <c r="C569" s="259">
        <v>1135.9</v>
      </c>
      <c r="D569" s="259"/>
    </row>
    <row r="570" ht="20.45" customHeight="1" spans="1:4">
      <c r="A570" s="43" t="s">
        <v>668</v>
      </c>
      <c r="B570" s="259">
        <f t="shared" si="15"/>
        <v>0</v>
      </c>
      <c r="C570" s="259">
        <f>C571+C572</f>
        <v>0</v>
      </c>
      <c r="D570" s="259"/>
    </row>
    <row r="571" ht="20.45" customHeight="1" spans="1:4">
      <c r="A571" s="43" t="s">
        <v>669</v>
      </c>
      <c r="B571" s="259">
        <f t="shared" si="15"/>
        <v>0</v>
      </c>
      <c r="C571" s="259"/>
      <c r="D571" s="259"/>
    </row>
    <row r="572" ht="20.45" customHeight="1" spans="1:4">
      <c r="A572" s="43" t="s">
        <v>670</v>
      </c>
      <c r="B572" s="259">
        <f t="shared" si="15"/>
        <v>0</v>
      </c>
      <c r="C572" s="259"/>
      <c r="D572" s="259"/>
    </row>
    <row r="573" ht="20.45" customHeight="1" spans="1:4">
      <c r="A573" s="263" t="s">
        <v>118</v>
      </c>
      <c r="B573" s="264">
        <f t="shared" si="15"/>
        <v>0</v>
      </c>
      <c r="C573" s="264">
        <f>C574+C581+C583</f>
        <v>0</v>
      </c>
      <c r="D573" s="264"/>
    </row>
    <row r="574" ht="20.45" customHeight="1" spans="1:4">
      <c r="A574" s="43" t="s">
        <v>671</v>
      </c>
      <c r="B574" s="259">
        <f t="shared" si="15"/>
        <v>0</v>
      </c>
      <c r="C574" s="259">
        <f>SUM(C575:C580)</f>
        <v>0</v>
      </c>
      <c r="D574" s="259"/>
    </row>
    <row r="575" ht="20.45" customHeight="1" spans="1:4">
      <c r="A575" s="43" t="s">
        <v>672</v>
      </c>
      <c r="B575" s="259">
        <f t="shared" si="15"/>
        <v>0</v>
      </c>
      <c r="C575" s="259"/>
      <c r="D575" s="259"/>
    </row>
    <row r="576" ht="20.45" customHeight="1" spans="1:4">
      <c r="A576" s="43" t="s">
        <v>673</v>
      </c>
      <c r="B576" s="259">
        <f t="shared" si="15"/>
        <v>0</v>
      </c>
      <c r="C576" s="259"/>
      <c r="D576" s="259"/>
    </row>
    <row r="577" ht="20.45" customHeight="1" spans="1:4">
      <c r="A577" s="43" t="s">
        <v>674</v>
      </c>
      <c r="B577" s="259">
        <f t="shared" si="15"/>
        <v>0</v>
      </c>
      <c r="C577" s="259"/>
      <c r="D577" s="259"/>
    </row>
    <row r="578" ht="20.45" customHeight="1" spans="1:4">
      <c r="A578" s="43" t="s">
        <v>675</v>
      </c>
      <c r="B578" s="259">
        <f t="shared" si="15"/>
        <v>0</v>
      </c>
      <c r="C578" s="259"/>
      <c r="D578" s="259"/>
    </row>
    <row r="579" ht="20.45" customHeight="1" spans="1:4">
      <c r="A579" s="43" t="s">
        <v>676</v>
      </c>
      <c r="B579" s="259">
        <f t="shared" si="15"/>
        <v>0</v>
      </c>
      <c r="C579" s="259"/>
      <c r="D579" s="259"/>
    </row>
    <row r="580" ht="20.45" customHeight="1" spans="1:4">
      <c r="A580" s="43" t="s">
        <v>677</v>
      </c>
      <c r="B580" s="259">
        <f t="shared" si="15"/>
        <v>0</v>
      </c>
      <c r="C580" s="259"/>
      <c r="D580" s="259"/>
    </row>
    <row r="581" ht="20.45" customHeight="1" spans="1:4">
      <c r="A581" s="43" t="s">
        <v>678</v>
      </c>
      <c r="B581" s="259">
        <f t="shared" si="15"/>
        <v>0</v>
      </c>
      <c r="C581" s="259">
        <f>C582</f>
        <v>0</v>
      </c>
      <c r="D581" s="259"/>
    </row>
    <row r="582" ht="20.45" customHeight="1" spans="1:4">
      <c r="A582" s="43" t="s">
        <v>679</v>
      </c>
      <c r="B582" s="259">
        <f t="shared" si="15"/>
        <v>0</v>
      </c>
      <c r="C582" s="259"/>
      <c r="D582" s="259"/>
    </row>
    <row r="583" ht="20.45" customHeight="1" spans="1:4">
      <c r="A583" s="43" t="s">
        <v>680</v>
      </c>
      <c r="B583" s="259">
        <f t="shared" si="15"/>
        <v>0</v>
      </c>
      <c r="C583" s="259">
        <f>C584</f>
        <v>0</v>
      </c>
      <c r="D583" s="259"/>
    </row>
    <row r="584" ht="20.45" customHeight="1" spans="1:4">
      <c r="A584" s="43" t="s">
        <v>681</v>
      </c>
      <c r="B584" s="259">
        <f t="shared" si="15"/>
        <v>0</v>
      </c>
      <c r="C584" s="259"/>
      <c r="D584" s="259"/>
    </row>
    <row r="585" ht="20.45" customHeight="1" spans="1:4">
      <c r="A585" s="263" t="s">
        <v>43</v>
      </c>
      <c r="B585" s="264">
        <f t="shared" si="15"/>
        <v>259.9</v>
      </c>
      <c r="C585" s="264">
        <f>C586+C591</f>
        <v>259.9</v>
      </c>
      <c r="D585" s="264">
        <f>D586+D591</f>
        <v>0</v>
      </c>
    </row>
    <row r="586" ht="20.45" customHeight="1" spans="1:4">
      <c r="A586" s="43" t="s">
        <v>682</v>
      </c>
      <c r="B586" s="259">
        <f t="shared" si="15"/>
        <v>259.9</v>
      </c>
      <c r="C586" s="259">
        <f>SUM(C587:C590)</f>
        <v>259.9</v>
      </c>
      <c r="D586" s="259">
        <f>SUM(D587:D590)</f>
        <v>0</v>
      </c>
    </row>
    <row r="587" ht="20.45" customHeight="1" spans="1:4">
      <c r="A587" s="6" t="s">
        <v>683</v>
      </c>
      <c r="B587" s="259"/>
      <c r="C587" s="259">
        <v>259.9</v>
      </c>
      <c r="D587" s="259"/>
    </row>
    <row r="588" ht="20.45" customHeight="1" spans="1:4">
      <c r="A588" s="43" t="s">
        <v>684</v>
      </c>
      <c r="B588" s="259">
        <f t="shared" si="15"/>
        <v>0</v>
      </c>
      <c r="C588" s="259"/>
      <c r="D588" s="259"/>
    </row>
    <row r="589" ht="20.45" customHeight="1" spans="1:4">
      <c r="A589" s="43" t="s">
        <v>685</v>
      </c>
      <c r="B589" s="259">
        <f t="shared" si="15"/>
        <v>0</v>
      </c>
      <c r="C589" s="259"/>
      <c r="D589" s="259"/>
    </row>
    <row r="590" ht="20.45" customHeight="1" spans="1:4">
      <c r="A590" s="43" t="s">
        <v>686</v>
      </c>
      <c r="B590" s="259">
        <f t="shared" si="15"/>
        <v>0</v>
      </c>
      <c r="C590" s="259"/>
      <c r="D590" s="259"/>
    </row>
    <row r="591" ht="20.45" customHeight="1" spans="1:4">
      <c r="A591" s="43" t="s">
        <v>687</v>
      </c>
      <c r="B591" s="259">
        <f t="shared" si="15"/>
        <v>0</v>
      </c>
      <c r="C591" s="259">
        <f>C592+C593+C594</f>
        <v>0</v>
      </c>
      <c r="D591" s="259"/>
    </row>
    <row r="592" ht="20.45" customHeight="1" spans="1:4">
      <c r="A592" s="43" t="s">
        <v>237</v>
      </c>
      <c r="B592" s="259">
        <f t="shared" si="15"/>
        <v>0</v>
      </c>
      <c r="C592" s="259"/>
      <c r="D592" s="259"/>
    </row>
    <row r="593" ht="20.45" customHeight="1" spans="1:4">
      <c r="A593" s="43" t="s">
        <v>688</v>
      </c>
      <c r="B593" s="259">
        <f t="shared" si="15"/>
        <v>0</v>
      </c>
      <c r="C593" s="259"/>
      <c r="D593" s="259"/>
    </row>
    <row r="594" ht="20.45" customHeight="1" spans="1:4">
      <c r="A594" s="43" t="s">
        <v>689</v>
      </c>
      <c r="B594" s="259">
        <f t="shared" si="15"/>
        <v>0</v>
      </c>
      <c r="C594" s="259"/>
      <c r="D594" s="259"/>
    </row>
    <row r="595" ht="20.45" customHeight="1" spans="1:4">
      <c r="A595" s="43" t="s">
        <v>45</v>
      </c>
      <c r="B595" s="259">
        <v>1000</v>
      </c>
      <c r="C595" s="259"/>
      <c r="D595" s="259">
        <v>1000</v>
      </c>
    </row>
    <row r="596" ht="20.45" customHeight="1" spans="1:4">
      <c r="A596" s="43" t="s">
        <v>51</v>
      </c>
      <c r="B596" s="259">
        <f t="shared" ref="B596:B604" si="16">C596+D596</f>
        <v>2000</v>
      </c>
      <c r="C596" s="259">
        <f>C597+C598</f>
        <v>0</v>
      </c>
      <c r="D596" s="259">
        <f>D597+D598</f>
        <v>2000</v>
      </c>
    </row>
    <row r="597" ht="20.45" customHeight="1" spans="1:4">
      <c r="A597" s="43" t="s">
        <v>690</v>
      </c>
      <c r="B597" s="259">
        <v>2000</v>
      </c>
      <c r="C597" s="259"/>
      <c r="D597" s="259">
        <v>2000</v>
      </c>
    </row>
    <row r="598" ht="20.45" customHeight="1" spans="1:4">
      <c r="A598" s="43" t="s">
        <v>691</v>
      </c>
      <c r="B598" s="259"/>
      <c r="C598" s="259"/>
      <c r="D598" s="259"/>
    </row>
    <row r="599" ht="20.45" customHeight="1" spans="1:4">
      <c r="A599" s="43" t="s">
        <v>110</v>
      </c>
      <c r="B599" s="259">
        <f t="shared" si="16"/>
        <v>1505</v>
      </c>
      <c r="C599" s="259">
        <f>C600</f>
        <v>0</v>
      </c>
      <c r="D599" s="259">
        <f>D600</f>
        <v>1505</v>
      </c>
    </row>
    <row r="600" ht="20.45" customHeight="1" spans="1:4">
      <c r="A600" s="43" t="s">
        <v>692</v>
      </c>
      <c r="B600" s="259">
        <v>1505</v>
      </c>
      <c r="C600" s="259"/>
      <c r="D600" s="259">
        <v>1505</v>
      </c>
    </row>
    <row r="601" ht="20.45" customHeight="1" spans="1:4">
      <c r="A601" s="43" t="s">
        <v>47</v>
      </c>
      <c r="B601" s="259">
        <f t="shared" si="16"/>
        <v>575</v>
      </c>
      <c r="C601" s="259">
        <f>C602</f>
        <v>0</v>
      </c>
      <c r="D601" s="259">
        <f>D602</f>
        <v>575</v>
      </c>
    </row>
    <row r="602" ht="20.45" customHeight="1" spans="1:4">
      <c r="A602" s="43" t="s">
        <v>693</v>
      </c>
      <c r="B602" s="259">
        <v>575</v>
      </c>
      <c r="C602" s="259"/>
      <c r="D602" s="259">
        <v>575</v>
      </c>
    </row>
    <row r="603" ht="20.45" customHeight="1" spans="1:4">
      <c r="A603" s="43" t="s">
        <v>49</v>
      </c>
      <c r="B603" s="259">
        <f t="shared" si="16"/>
        <v>0</v>
      </c>
      <c r="C603" s="259"/>
      <c r="D603" s="259"/>
    </row>
    <row r="604" ht="20.45" customHeight="1" spans="1:4">
      <c r="A604" s="43" t="s">
        <v>694</v>
      </c>
      <c r="B604" s="259">
        <f t="shared" si="16"/>
        <v>0</v>
      </c>
      <c r="C604" s="259"/>
      <c r="D604" s="259"/>
    </row>
    <row r="605" customHeight="1" spans="1:1">
      <c r="A605" s="1" t="s">
        <v>695</v>
      </c>
    </row>
    <row r="607" customHeight="1" spans="4:4">
      <c r="D607" s="273"/>
    </row>
  </sheetData>
  <protectedRanges>
    <protectedRange sqref="C601:D604" name="区域14"/>
    <protectedRange sqref="C488:D493 C515:D529 C531:D537 C539:D548 C571:D583 C594:D594 C506:D507 C566:D568 C550:D564 C596:D599 C495:D504 C509:D512 C585:D592" name="区域13"/>
    <protectedRange sqref="C427:D429 C431:D433 C450:D453 C464:D469 C478:D481 C483:D486 C423:D425 C435:D439 C441:D447 C455:D462 C472:D476" name="区域12"/>
    <protectedRange sqref="C483:D486 C488:D493 C515:D529 C531:D537 C539:D548 C506:D507 C566:D568 C550:D564 C495:D504 C509:D512" name="区域11"/>
    <protectedRange sqref="C427:D429 C431:D433 C450:D453 C464:D469 C478:D481 C423:D425 C435:D439 C441:D447 C455:D462 C472:D476" name="区域10"/>
    <protectedRange sqref="C417:D421 C383:D384 C388:D392 C398:D408 C410:D415" name="区域9"/>
    <protectedRange sqref="C378:D382 C321:D336 C339:D356 C358:D366 C368:D376" name="区域8"/>
    <protectedRange sqref="C280:D281 C292:D297 C300:D309 C311:D319 C283:D290" name="区域7"/>
    <protectedRange sqref="C226:D230 C261:D262 C264:D265 C268:D277 C232:D259" name="区域6"/>
    <protectedRange sqref="C210:D214 C201:D208 C216:D224 C193:D199 C185:D191" name="区域5"/>
    <protectedRange sqref="C157:D162 C164:D170 C172:D176 C178:D183" name="区域4"/>
    <protectedRange sqref="C117:D124 C143:D155 C126:D141" name="区域3"/>
    <protectedRange sqref="C60:D68 C70:D80 C91:D105 C82:D89 C107:D115" name="区域2"/>
    <protectedRange sqref="C8:D18 C20:D24 C25:C28 D25:D32 C41:D51 B23 C53:D59 C30:D39" name="区域1"/>
  </protectedRanges>
  <mergeCells count="3">
    <mergeCell ref="A2:D2"/>
    <mergeCell ref="C3:D3"/>
    <mergeCell ref="A605:D605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B38"/>
  <sheetViews>
    <sheetView workbookViewId="0">
      <selection activeCell="D24" sqref="D24"/>
    </sheetView>
  </sheetViews>
  <sheetFormatPr defaultColWidth="10" defaultRowHeight="21" customHeight="1" outlineLevelCol="1"/>
  <cols>
    <col min="1" max="1" width="48.25" style="1" customWidth="1"/>
    <col min="2" max="2" width="16.875" style="1" customWidth="1"/>
    <col min="3" max="16384" width="10" style="1"/>
  </cols>
  <sheetData>
    <row r="1" customHeight="1" spans="1:1">
      <c r="A1" s="49" t="s">
        <v>696</v>
      </c>
    </row>
    <row r="2" ht="47.25" customHeight="1" spans="1:2">
      <c r="A2" s="257" t="s">
        <v>697</v>
      </c>
      <c r="B2" s="257"/>
    </row>
    <row r="3" ht="15.95" customHeight="1" spans="2:2">
      <c r="B3" s="1" t="s">
        <v>2</v>
      </c>
    </row>
    <row r="4" ht="18.95" customHeight="1" spans="1:2">
      <c r="A4" s="51" t="s">
        <v>3</v>
      </c>
      <c r="B4" s="51" t="s">
        <v>88</v>
      </c>
    </row>
    <row r="5" ht="18.95" customHeight="1" spans="1:2">
      <c r="A5" s="51" t="s">
        <v>101</v>
      </c>
      <c r="B5" s="258">
        <f>B6+B11+B22+B25</f>
        <v>21121.19</v>
      </c>
    </row>
    <row r="6" ht="18.95" customHeight="1" spans="1:2">
      <c r="A6" s="43" t="s">
        <v>698</v>
      </c>
      <c r="B6" s="259">
        <f>SUM(B7:B10)</f>
        <v>12589</v>
      </c>
    </row>
    <row r="7" ht="18.95" customHeight="1" spans="1:2">
      <c r="A7" s="43" t="s">
        <v>699</v>
      </c>
      <c r="B7" s="259">
        <v>10861</v>
      </c>
    </row>
    <row r="8" ht="18.95" customHeight="1" spans="1:2">
      <c r="A8" s="43" t="s">
        <v>700</v>
      </c>
      <c r="B8" s="259">
        <v>1152</v>
      </c>
    </row>
    <row r="9" ht="18.95" customHeight="1" spans="1:2">
      <c r="A9" s="43" t="s">
        <v>701</v>
      </c>
      <c r="B9" s="259">
        <v>576</v>
      </c>
    </row>
    <row r="10" ht="18.95" customHeight="1" spans="1:2">
      <c r="A10" s="6" t="s">
        <v>702</v>
      </c>
      <c r="B10" s="259"/>
    </row>
    <row r="11" ht="18.95" customHeight="1" spans="1:2">
      <c r="A11" s="43" t="s">
        <v>703</v>
      </c>
      <c r="B11" s="259">
        <f>SUM(B12:B21)</f>
        <v>214.19</v>
      </c>
    </row>
    <row r="12" ht="18.95" customHeight="1" spans="1:2">
      <c r="A12" s="43" t="s">
        <v>704</v>
      </c>
      <c r="B12" s="259">
        <v>204.19</v>
      </c>
    </row>
    <row r="13" ht="18.95" customHeight="1" spans="1:2">
      <c r="A13" s="43" t="s">
        <v>705</v>
      </c>
      <c r="B13" s="259"/>
    </row>
    <row r="14" ht="18.95" customHeight="1" spans="1:2">
      <c r="A14" s="43" t="s">
        <v>706</v>
      </c>
      <c r="B14" s="259"/>
    </row>
    <row r="15" ht="18.95" customHeight="1" spans="1:2">
      <c r="A15" s="43" t="s">
        <v>707</v>
      </c>
      <c r="B15" s="259"/>
    </row>
    <row r="16" ht="18.95" customHeight="1" spans="1:2">
      <c r="A16" s="43" t="s">
        <v>708</v>
      </c>
      <c r="B16" s="259"/>
    </row>
    <row r="17" ht="18.95" customHeight="1" spans="1:2">
      <c r="A17" s="43" t="s">
        <v>709</v>
      </c>
      <c r="B17" s="259">
        <v>1</v>
      </c>
    </row>
    <row r="18" ht="18.95" customHeight="1" spans="1:2">
      <c r="A18" s="43" t="s">
        <v>710</v>
      </c>
      <c r="B18" s="259"/>
    </row>
    <row r="19" ht="18.95" customHeight="1" spans="1:2">
      <c r="A19" s="43" t="s">
        <v>711</v>
      </c>
      <c r="B19" s="259"/>
    </row>
    <row r="20" ht="18.95" customHeight="1" spans="1:2">
      <c r="A20" s="43" t="s">
        <v>712</v>
      </c>
      <c r="B20" s="259"/>
    </row>
    <row r="21" ht="18.95" customHeight="1" spans="1:2">
      <c r="A21" s="43" t="s">
        <v>713</v>
      </c>
      <c r="B21" s="259">
        <v>9</v>
      </c>
    </row>
    <row r="22" ht="18.95" customHeight="1" spans="1:2">
      <c r="A22" s="43" t="s">
        <v>714</v>
      </c>
      <c r="B22" s="259">
        <f>B23+B24</f>
        <v>7518</v>
      </c>
    </row>
    <row r="23" ht="18.95" customHeight="1" spans="1:2">
      <c r="A23" s="43" t="s">
        <v>715</v>
      </c>
      <c r="B23" s="259">
        <v>7251</v>
      </c>
    </row>
    <row r="24" ht="18.95" customHeight="1" spans="1:2">
      <c r="A24" s="43" t="s">
        <v>716</v>
      </c>
      <c r="B24" s="259">
        <v>267</v>
      </c>
    </row>
    <row r="25" ht="18.95" customHeight="1" spans="1:2">
      <c r="A25" s="43" t="s">
        <v>717</v>
      </c>
      <c r="B25" s="259">
        <f>SUM(B26:B29)</f>
        <v>800</v>
      </c>
    </row>
    <row r="26" ht="18.95" customHeight="1" spans="1:2">
      <c r="A26" s="6" t="s">
        <v>718</v>
      </c>
      <c r="B26" s="259"/>
    </row>
    <row r="27" ht="18.95" customHeight="1" spans="1:2">
      <c r="A27" s="6" t="s">
        <v>719</v>
      </c>
      <c r="B27" s="259"/>
    </row>
    <row r="28" ht="18.95" customHeight="1" spans="1:2">
      <c r="A28" s="6" t="s">
        <v>720</v>
      </c>
      <c r="B28" s="259">
        <v>800</v>
      </c>
    </row>
    <row r="29" ht="18.95" customHeight="1" spans="1:2">
      <c r="A29" s="6" t="s">
        <v>721</v>
      </c>
      <c r="B29" s="259"/>
    </row>
    <row r="30" ht="66" customHeight="1" spans="1:2">
      <c r="A30" s="260" t="s">
        <v>722</v>
      </c>
      <c r="B30" s="260"/>
    </row>
    <row r="31" ht="17.25" customHeight="1"/>
    <row r="32" ht="17.25" customHeight="1"/>
    <row r="33" ht="13.5"/>
    <row r="34" ht="13.5"/>
    <row r="35" ht="13.5"/>
    <row r="36" ht="13.5"/>
    <row r="37" ht="13.5"/>
    <row r="38" ht="13.5"/>
  </sheetData>
  <mergeCells count="2">
    <mergeCell ref="A2:B2"/>
    <mergeCell ref="A30:B3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B85"/>
  <sheetViews>
    <sheetView workbookViewId="0">
      <selection activeCell="D21" sqref="D21"/>
    </sheetView>
  </sheetViews>
  <sheetFormatPr defaultColWidth="9" defaultRowHeight="22.5" customHeight="1" outlineLevelCol="1"/>
  <cols>
    <col min="1" max="1" width="43" style="236" customWidth="1"/>
    <col min="2" max="2" width="32.375" style="235" customWidth="1"/>
    <col min="3" max="16384" width="9" style="235"/>
  </cols>
  <sheetData>
    <row r="1" s="230" customFormat="1" ht="20.25" customHeight="1" spans="1:2">
      <c r="A1" s="2" t="s">
        <v>723</v>
      </c>
      <c r="B1" s="237"/>
    </row>
    <row r="2" s="231" customFormat="1" ht="49.5" customHeight="1" spans="1:2">
      <c r="A2" s="61" t="s">
        <v>724</v>
      </c>
      <c r="B2" s="62"/>
    </row>
    <row r="3" s="232" customFormat="1" ht="18.75" customHeight="1" spans="1:2">
      <c r="A3" s="238"/>
      <c r="B3" s="239" t="s">
        <v>122</v>
      </c>
    </row>
    <row r="4" s="232" customFormat="1" ht="32.25" customHeight="1" spans="1:2">
      <c r="A4" s="240" t="s">
        <v>104</v>
      </c>
      <c r="B4" s="241" t="s">
        <v>725</v>
      </c>
    </row>
    <row r="5" s="232" customFormat="1" ht="21.75" customHeight="1" spans="1:2">
      <c r="A5" s="242" t="s">
        <v>111</v>
      </c>
      <c r="B5" s="243">
        <v>-2008</v>
      </c>
    </row>
    <row r="6" s="232" customFormat="1" ht="21.75" customHeight="1" spans="1:2">
      <c r="A6" s="244" t="s">
        <v>726</v>
      </c>
      <c r="B6" s="243">
        <v>-3925</v>
      </c>
    </row>
    <row r="7" s="232" customFormat="1" ht="21.75" customHeight="1" spans="1:2">
      <c r="A7" s="245" t="s">
        <v>727</v>
      </c>
      <c r="B7" s="246">
        <v>86</v>
      </c>
    </row>
    <row r="8" s="232" customFormat="1" ht="21.75" customHeight="1" spans="1:2">
      <c r="A8" s="245" t="s">
        <v>728</v>
      </c>
      <c r="B8" s="246"/>
    </row>
    <row r="9" s="232" customFormat="1" ht="21.75" customHeight="1" spans="1:2">
      <c r="A9" s="245" t="s">
        <v>729</v>
      </c>
      <c r="B9" s="246"/>
    </row>
    <row r="10" s="232" customFormat="1" ht="21.75" customHeight="1" spans="1:2">
      <c r="A10" s="245" t="s">
        <v>730</v>
      </c>
      <c r="B10" s="246"/>
    </row>
    <row r="11" s="232" customFormat="1" ht="21.75" customHeight="1" spans="1:2">
      <c r="A11" s="245" t="s">
        <v>731</v>
      </c>
      <c r="B11" s="246">
        <v>-4011</v>
      </c>
    </row>
    <row r="12" s="232" customFormat="1" ht="21.75" customHeight="1" spans="1:2">
      <c r="A12" s="245" t="s">
        <v>732</v>
      </c>
      <c r="B12" s="246"/>
    </row>
    <row r="13" s="232" customFormat="1" ht="21.75" customHeight="1" spans="1:2">
      <c r="A13" s="244" t="s">
        <v>733</v>
      </c>
      <c r="B13" s="243">
        <v>1880</v>
      </c>
    </row>
    <row r="14" s="232" customFormat="1" ht="21.75" customHeight="1" spans="1:2">
      <c r="A14" s="245" t="s">
        <v>734</v>
      </c>
      <c r="B14" s="243"/>
    </row>
    <row r="15" s="232" customFormat="1" ht="21.75" customHeight="1" spans="1:2">
      <c r="A15" s="247" t="s">
        <v>735</v>
      </c>
      <c r="B15" s="243">
        <v>25</v>
      </c>
    </row>
    <row r="16" s="232" customFormat="1" ht="21.75" customHeight="1" spans="1:2">
      <c r="A16" s="248" t="s">
        <v>736</v>
      </c>
      <c r="B16" s="243"/>
    </row>
    <row r="17" s="232" customFormat="1" ht="21.75" customHeight="1" spans="1:2">
      <c r="A17" s="248" t="s">
        <v>737</v>
      </c>
      <c r="B17" s="243">
        <v>2</v>
      </c>
    </row>
    <row r="18" s="232" customFormat="1" ht="21.75" customHeight="1" spans="1:2">
      <c r="A18" s="248" t="s">
        <v>738</v>
      </c>
      <c r="B18" s="243"/>
    </row>
    <row r="19" s="232" customFormat="1" ht="21.75" customHeight="1" spans="1:2">
      <c r="A19" s="248" t="s">
        <v>739</v>
      </c>
      <c r="B19" s="243"/>
    </row>
    <row r="20" s="232" customFormat="1" ht="21.75" customHeight="1" spans="1:2">
      <c r="A20" s="248" t="s">
        <v>740</v>
      </c>
      <c r="B20" s="243"/>
    </row>
    <row r="21" s="232" customFormat="1" ht="21.75" customHeight="1" spans="1:2">
      <c r="A21" s="248" t="s">
        <v>741</v>
      </c>
      <c r="B21" s="243"/>
    </row>
    <row r="22" s="232" customFormat="1" ht="21.75" customHeight="1" spans="1:2">
      <c r="A22" s="248" t="s">
        <v>742</v>
      </c>
      <c r="B22" s="243"/>
    </row>
    <row r="23" s="232" customFormat="1" ht="21.75" customHeight="1" spans="1:2">
      <c r="A23" s="248" t="s">
        <v>743</v>
      </c>
      <c r="B23" s="243"/>
    </row>
    <row r="24" s="232" customFormat="1" ht="21.75" customHeight="1" spans="1:2">
      <c r="A24" s="247" t="s">
        <v>744</v>
      </c>
      <c r="B24" s="243"/>
    </row>
    <row r="25" s="232" customFormat="1" ht="21.75" customHeight="1" spans="1:2">
      <c r="A25" s="248" t="s">
        <v>745</v>
      </c>
      <c r="B25" s="243"/>
    </row>
    <row r="26" s="232" customFormat="1" ht="21.75" customHeight="1" spans="1:2">
      <c r="A26" s="248" t="s">
        <v>746</v>
      </c>
      <c r="B26" s="243"/>
    </row>
    <row r="27" s="232" customFormat="1" ht="21.75" customHeight="1" spans="1:2">
      <c r="A27" s="248" t="s">
        <v>747</v>
      </c>
      <c r="B27" s="243"/>
    </row>
    <row r="28" s="232" customFormat="1" ht="21.75" customHeight="1" spans="1:2">
      <c r="A28" s="248" t="s">
        <v>748</v>
      </c>
      <c r="B28" s="243"/>
    </row>
    <row r="29" s="232" customFormat="1" ht="21.75" customHeight="1" spans="1:2">
      <c r="A29" s="248" t="s">
        <v>749</v>
      </c>
      <c r="B29" s="243"/>
    </row>
    <row r="30" s="232" customFormat="1" ht="21.75" customHeight="1" spans="1:2">
      <c r="A30" s="248" t="s">
        <v>750</v>
      </c>
      <c r="B30" s="243"/>
    </row>
    <row r="31" s="232" customFormat="1" ht="21.75" customHeight="1" spans="1:2">
      <c r="A31" s="248" t="s">
        <v>751</v>
      </c>
      <c r="B31" s="243">
        <v>659</v>
      </c>
    </row>
    <row r="32" s="232" customFormat="1" ht="21.75" customHeight="1" spans="1:2">
      <c r="A32" s="248" t="s">
        <v>752</v>
      </c>
      <c r="B32" s="243"/>
    </row>
    <row r="33" s="232" customFormat="1" ht="21.75" customHeight="1" spans="1:2">
      <c r="A33" s="249" t="s">
        <v>753</v>
      </c>
      <c r="B33" s="243"/>
    </row>
    <row r="34" s="232" customFormat="1" ht="21.75" customHeight="1" spans="1:2">
      <c r="A34" s="249" t="s">
        <v>754</v>
      </c>
      <c r="B34" s="246">
        <v>781</v>
      </c>
    </row>
    <row r="35" s="232" customFormat="1" ht="21.75" customHeight="1" spans="1:2">
      <c r="A35" s="249" t="s">
        <v>755</v>
      </c>
      <c r="B35" s="246">
        <v>109</v>
      </c>
    </row>
    <row r="36" s="232" customFormat="1" ht="21.75" customHeight="1" spans="1:2">
      <c r="A36" s="249" t="s">
        <v>756</v>
      </c>
      <c r="B36" s="246"/>
    </row>
    <row r="37" s="233" customFormat="1" ht="21.75" customHeight="1" spans="1:2">
      <c r="A37" s="250" t="s">
        <v>757</v>
      </c>
      <c r="B37" s="251"/>
    </row>
    <row r="38" s="232" customFormat="1" ht="21.75" customHeight="1" spans="1:2">
      <c r="A38" s="249" t="s">
        <v>758</v>
      </c>
      <c r="B38" s="246">
        <v>304</v>
      </c>
    </row>
    <row r="39" s="232" customFormat="1" ht="21.75" customHeight="1" spans="1:2">
      <c r="A39" s="249" t="s">
        <v>759</v>
      </c>
      <c r="B39" s="246"/>
    </row>
    <row r="40" s="232" customFormat="1" ht="21.75" customHeight="1" spans="1:2">
      <c r="A40" s="249" t="s">
        <v>760</v>
      </c>
      <c r="B40" s="251"/>
    </row>
    <row r="41" s="232" customFormat="1" ht="21.75" customHeight="1" spans="1:2">
      <c r="A41" s="249" t="s">
        <v>761</v>
      </c>
      <c r="B41" s="251"/>
    </row>
    <row r="42" s="232" customFormat="1" ht="21.75" customHeight="1" spans="1:2">
      <c r="A42" s="249" t="s">
        <v>762</v>
      </c>
      <c r="B42" s="251"/>
    </row>
    <row r="43" s="232" customFormat="1" ht="21.75" customHeight="1" spans="1:2">
      <c r="A43" s="249" t="s">
        <v>763</v>
      </c>
      <c r="B43" s="246"/>
    </row>
    <row r="44" s="232" customFormat="1" ht="21.75" customHeight="1" spans="1:2">
      <c r="A44" s="249" t="s">
        <v>764</v>
      </c>
      <c r="B44" s="246"/>
    </row>
    <row r="45" s="232" customFormat="1" ht="21.75" customHeight="1" spans="1:2">
      <c r="A45" s="249" t="s">
        <v>765</v>
      </c>
      <c r="B45" s="246"/>
    </row>
    <row r="46" s="232" customFormat="1" ht="21.75" customHeight="1" spans="1:2">
      <c r="A46" s="249" t="s">
        <v>766</v>
      </c>
      <c r="B46" s="246"/>
    </row>
    <row r="47" s="232" customFormat="1" ht="21.75" customHeight="1" spans="1:2">
      <c r="A47" s="249" t="s">
        <v>767</v>
      </c>
      <c r="B47" s="246"/>
    </row>
    <row r="48" s="232" customFormat="1" ht="21.75" customHeight="1" spans="1:2">
      <c r="A48" s="249" t="s">
        <v>768</v>
      </c>
      <c r="B48" s="246"/>
    </row>
    <row r="49" s="232" customFormat="1" ht="21.75" customHeight="1" spans="1:2">
      <c r="A49" s="249" t="s">
        <v>769</v>
      </c>
      <c r="B49" s="246">
        <v>37</v>
      </c>
    </row>
    <row r="50" s="232" customFormat="1" ht="21.75" customHeight="1" spans="1:2">
      <c r="A50" s="249" t="s">
        <v>770</v>
      </c>
      <c r="B50" s="246"/>
    </row>
    <row r="51" s="232" customFormat="1" ht="21.75" customHeight="1" spans="1:2">
      <c r="A51" s="249" t="s">
        <v>771</v>
      </c>
      <c r="B51" s="246"/>
    </row>
    <row r="52" s="232" customFormat="1" ht="21.75" customHeight="1" spans="1:2">
      <c r="A52" s="249" t="s">
        <v>772</v>
      </c>
      <c r="B52" s="243"/>
    </row>
    <row r="53" s="232" customFormat="1" ht="21.75" customHeight="1" spans="1:2">
      <c r="A53" s="249" t="s">
        <v>773</v>
      </c>
      <c r="B53" s="246"/>
    </row>
    <row r="54" s="232" customFormat="1" ht="21.75" customHeight="1" spans="1:2">
      <c r="A54" s="248" t="s">
        <v>774</v>
      </c>
      <c r="B54" s="246"/>
    </row>
    <row r="55" s="232" customFormat="1" ht="21.75" customHeight="1" spans="1:2">
      <c r="A55" s="248" t="s">
        <v>775</v>
      </c>
      <c r="B55" s="246"/>
    </row>
    <row r="56" s="232" customFormat="1" ht="21.75" customHeight="1" spans="1:2">
      <c r="A56" s="248" t="s">
        <v>776</v>
      </c>
      <c r="B56" s="246"/>
    </row>
    <row r="57" s="232" customFormat="1" ht="21.75" customHeight="1" spans="1:2">
      <c r="A57" s="250" t="s">
        <v>777</v>
      </c>
      <c r="B57" s="246"/>
    </row>
    <row r="58" s="232" customFormat="1" ht="21.75" customHeight="1" spans="1:2">
      <c r="A58" s="250" t="s">
        <v>778</v>
      </c>
      <c r="B58" s="243"/>
    </row>
    <row r="59" s="232" customFormat="1" ht="21.75" customHeight="1" spans="1:2">
      <c r="A59" s="250" t="s">
        <v>779</v>
      </c>
      <c r="B59" s="243"/>
    </row>
    <row r="60" s="233" customFormat="1" ht="21.75" customHeight="1" spans="1:2">
      <c r="A60" s="250" t="s">
        <v>780</v>
      </c>
      <c r="B60" s="252"/>
    </row>
    <row r="61" s="233" customFormat="1" ht="21.75" customHeight="1" spans="1:2">
      <c r="A61" s="250" t="s">
        <v>781</v>
      </c>
      <c r="B61" s="252">
        <v>35</v>
      </c>
    </row>
    <row r="62" s="233" customFormat="1" ht="21.75" customHeight="1" spans="1:2">
      <c r="A62" s="250" t="s">
        <v>782</v>
      </c>
      <c r="B62" s="252"/>
    </row>
    <row r="63" s="233" customFormat="1" ht="21.75" customHeight="1" spans="1:2">
      <c r="A63" s="250" t="s">
        <v>783</v>
      </c>
      <c r="B63" s="252"/>
    </row>
    <row r="64" s="233" customFormat="1" ht="21.75" customHeight="1" spans="1:2">
      <c r="A64" s="250" t="s">
        <v>784</v>
      </c>
      <c r="B64" s="252"/>
    </row>
    <row r="65" s="233" customFormat="1" ht="21.75" customHeight="1" spans="1:2">
      <c r="A65" s="250" t="s">
        <v>785</v>
      </c>
      <c r="B65" s="252"/>
    </row>
    <row r="66" s="233" customFormat="1" ht="21.75" customHeight="1" spans="1:2">
      <c r="A66" s="248" t="s">
        <v>786</v>
      </c>
      <c r="B66" s="252"/>
    </row>
    <row r="67" s="233" customFormat="1" ht="21.75" customHeight="1" spans="1:2">
      <c r="A67" s="248" t="s">
        <v>787</v>
      </c>
      <c r="B67" s="253"/>
    </row>
    <row r="68" s="233" customFormat="1" ht="21.75" customHeight="1" spans="1:2">
      <c r="A68" s="248" t="s">
        <v>788</v>
      </c>
      <c r="B68" s="252"/>
    </row>
    <row r="69" s="232" customFormat="1" ht="21.75" customHeight="1" spans="1:2">
      <c r="A69" s="248" t="s">
        <v>789</v>
      </c>
      <c r="B69" s="252">
        <v>2</v>
      </c>
    </row>
    <row r="70" s="232" customFormat="1" ht="21.75" customHeight="1" spans="1:2">
      <c r="A70" s="248" t="s">
        <v>790</v>
      </c>
      <c r="B70" s="252"/>
    </row>
    <row r="71" s="232" customFormat="1" ht="21.75" customHeight="1" spans="1:2">
      <c r="A71" s="254" t="s">
        <v>788</v>
      </c>
      <c r="B71" s="255"/>
    </row>
    <row r="72" s="232" customFormat="1" ht="21.75" customHeight="1" spans="1:2">
      <c r="A72" s="254" t="s">
        <v>789</v>
      </c>
      <c r="B72" s="255"/>
    </row>
    <row r="73" s="232" customFormat="1" ht="21.75" customHeight="1" spans="1:2">
      <c r="A73" s="254" t="s">
        <v>790</v>
      </c>
      <c r="B73" s="255"/>
    </row>
    <row r="74" s="232" customFormat="1" ht="21.75" customHeight="1" spans="1:2">
      <c r="A74" s="256" t="s">
        <v>695</v>
      </c>
      <c r="B74" s="256"/>
    </row>
    <row r="75" s="234" customFormat="1" ht="19.5" customHeight="1" spans="1:1">
      <c r="A75" s="236"/>
    </row>
    <row r="76" s="235" customFormat="1" ht="19.5" customHeight="1" spans="1:1">
      <c r="A76" s="236"/>
    </row>
    <row r="77" s="235" customFormat="1" ht="19.5" customHeight="1" spans="1:1">
      <c r="A77" s="236"/>
    </row>
    <row r="78" s="234" customFormat="1" ht="19.5" customHeight="1" spans="1:1">
      <c r="A78" s="236"/>
    </row>
    <row r="79" s="235" customFormat="1" ht="19.5" customHeight="1" spans="1:1">
      <c r="A79" s="236"/>
    </row>
    <row r="80" s="235" customFormat="1" ht="19.5" customHeight="1" spans="1:1">
      <c r="A80" s="236"/>
    </row>
    <row r="81" s="235" customFormat="1" ht="19.5" customHeight="1" spans="1:1">
      <c r="A81" s="236"/>
    </row>
    <row r="82" s="234" customFormat="1" ht="19.5" customHeight="1" spans="1:1">
      <c r="A82" s="236"/>
    </row>
    <row r="83" s="235" customFormat="1" ht="19.5" customHeight="1" spans="1:1">
      <c r="A83" s="236"/>
    </row>
    <row r="84" s="235" customFormat="1" ht="19.5" customHeight="1" spans="1:1">
      <c r="A84" s="236"/>
    </row>
    <row r="85" s="234" customFormat="1" ht="19.5" customHeight="1" spans="1:1">
      <c r="A85" s="236"/>
    </row>
  </sheetData>
  <mergeCells count="2">
    <mergeCell ref="A2:B2"/>
    <mergeCell ref="A74:B7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D14"/>
  <sheetViews>
    <sheetView workbookViewId="0">
      <selection activeCell="A14" sqref="A14:D14"/>
    </sheetView>
  </sheetViews>
  <sheetFormatPr defaultColWidth="9" defaultRowHeight="14.25" outlineLevelCol="3"/>
  <cols>
    <col min="1" max="1" width="41.125" style="121" customWidth="1"/>
    <col min="2" max="3" width="22.5" style="121" customWidth="1"/>
    <col min="4" max="4" width="19.75" style="121" customWidth="1"/>
    <col min="5" max="6" width="13" style="121" customWidth="1"/>
    <col min="7" max="16384" width="9" style="121"/>
  </cols>
  <sheetData>
    <row r="1" s="121" customFormat="1" spans="1:3">
      <c r="A1" s="2" t="s">
        <v>791</v>
      </c>
      <c r="B1" s="215"/>
      <c r="C1" s="215"/>
    </row>
    <row r="2" s="121" customFormat="1" ht="25.5" spans="1:4">
      <c r="A2" s="61" t="s">
        <v>792</v>
      </c>
      <c r="B2" s="62"/>
      <c r="C2" s="61"/>
      <c r="D2" s="61"/>
    </row>
    <row r="3" s="121" customFormat="1" spans="1:4">
      <c r="A3" s="216"/>
      <c r="B3" s="216"/>
      <c r="C3" s="216"/>
      <c r="D3" s="216"/>
    </row>
    <row r="4" s="121" customFormat="1" ht="18.75" spans="1:4">
      <c r="A4" s="217"/>
      <c r="B4" s="217"/>
      <c r="C4" s="217"/>
      <c r="D4" s="218" t="s">
        <v>2</v>
      </c>
    </row>
    <row r="5" s="121" customFormat="1" spans="1:4">
      <c r="A5" s="219" t="s">
        <v>793</v>
      </c>
      <c r="B5" s="220" t="s">
        <v>794</v>
      </c>
      <c r="C5" s="220" t="s">
        <v>795</v>
      </c>
      <c r="D5" s="220" t="s">
        <v>796</v>
      </c>
    </row>
    <row r="6" s="121" customFormat="1" spans="1:4">
      <c r="A6" s="221"/>
      <c r="B6" s="222"/>
      <c r="C6" s="222"/>
      <c r="D6" s="222"/>
    </row>
    <row r="7" s="121" customFormat="1" ht="23" customHeight="1" spans="1:4">
      <c r="A7" s="223"/>
      <c r="B7" s="224"/>
      <c r="C7" s="224"/>
      <c r="D7" s="224"/>
    </row>
    <row r="8" s="121" customFormat="1" ht="36" customHeight="1" spans="1:4">
      <c r="A8" s="225" t="s">
        <v>797</v>
      </c>
      <c r="B8" s="226">
        <f>B10+B9+B11</f>
        <v>16.74</v>
      </c>
      <c r="C8" s="226">
        <f>C10+C9+C11</f>
        <v>16.74</v>
      </c>
      <c r="D8" s="227">
        <f t="shared" ref="D8:D12" si="0">(C8-B8)/B8</f>
        <v>0</v>
      </c>
    </row>
    <row r="9" s="121" customFormat="1" ht="36" customHeight="1" spans="1:4">
      <c r="A9" s="225" t="s">
        <v>710</v>
      </c>
      <c r="B9" s="226"/>
      <c r="C9" s="226"/>
      <c r="D9" s="227"/>
    </row>
    <row r="10" s="121" customFormat="1" ht="36" customHeight="1" spans="1:4">
      <c r="A10" s="225" t="s">
        <v>709</v>
      </c>
      <c r="B10" s="226">
        <v>10.44</v>
      </c>
      <c r="C10" s="226">
        <v>10.44</v>
      </c>
      <c r="D10" s="227">
        <f t="shared" si="0"/>
        <v>0</v>
      </c>
    </row>
    <row r="11" s="121" customFormat="1" ht="36" customHeight="1" spans="1:4">
      <c r="A11" s="225" t="s">
        <v>798</v>
      </c>
      <c r="B11" s="226">
        <v>6.3</v>
      </c>
      <c r="C11" s="226">
        <v>6.3</v>
      </c>
      <c r="D11" s="227">
        <f t="shared" si="0"/>
        <v>0</v>
      </c>
    </row>
    <row r="12" s="121" customFormat="1" ht="36" customHeight="1" spans="1:4">
      <c r="A12" s="225" t="s">
        <v>799</v>
      </c>
      <c r="B12" s="226">
        <v>6.3</v>
      </c>
      <c r="C12" s="226">
        <v>6.3</v>
      </c>
      <c r="D12" s="227">
        <f t="shared" si="0"/>
        <v>0</v>
      </c>
    </row>
    <row r="13" s="121" customFormat="1" ht="36" customHeight="1" spans="1:4">
      <c r="A13" s="225" t="s">
        <v>800</v>
      </c>
      <c r="B13" s="226"/>
      <c r="C13" s="226"/>
      <c r="D13" s="228"/>
    </row>
    <row r="14" s="121" customFormat="1" ht="138" customHeight="1" spans="1:4">
      <c r="A14" s="229" t="s">
        <v>801</v>
      </c>
      <c r="B14" s="229"/>
      <c r="C14" s="229"/>
      <c r="D14" s="229"/>
    </row>
  </sheetData>
  <mergeCells count="6">
    <mergeCell ref="A2:D2"/>
    <mergeCell ref="A14:D14"/>
    <mergeCell ref="A5:A7"/>
    <mergeCell ref="B5:B7"/>
    <mergeCell ref="C5:C7"/>
    <mergeCell ref="D5:D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" master=""/>
  <rangeList sheetStid="4" master=""/>
  <rangeList sheetStid="5" master=""/>
  <rangeList sheetStid="6" master=""/>
  <rangeList sheetStid="9" master=""/>
  <rangeList sheetStid="7" master="">
    <arrUserId title="区域14" rangeCreator="" othersAccessPermission="edit"/>
    <arrUserId title="区域13" rangeCreator="" othersAccessPermission="edit"/>
    <arrUserId title="区域12" rangeCreator="" othersAccessPermission="edit"/>
    <arrUserId title="区域11" rangeCreator="" othersAccessPermission="edit"/>
    <arrUserId title="区域10" rangeCreator="" othersAccessPermission="edit"/>
    <arrUserId title="区域9" rangeCreator="" othersAccessPermission="edit"/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8" master=""/>
  <rangeList sheetStid="32" master=""/>
  <rangeList sheetStid="33" master=""/>
  <rangeList sheetStid="34" master=""/>
  <rangeList sheetStid="35" master=""/>
  <rangeList sheetStid="10" master=""/>
  <rangeList sheetStid="36" master=""/>
  <rangeList sheetStid="14" master="">
    <arrUserId title="区域2" rangeCreator="" othersAccessPermission="edit"/>
    <arrUserId title="区域1_1" rangeCreator="" othersAccessPermission="edit"/>
    <arrUserId title="区域1_2" rangeCreator="" othersAccessPermission="edit"/>
    <arrUserId title="区域2_1" rangeCreator="" othersAccessPermission="edit"/>
    <arrUserId title="区域1" rangeCreator="" othersAccessPermission="edit"/>
  </rangeList>
  <rangeList sheetStid="37" master=""/>
  <rangeList sheetStid="15" master="">
    <arrUserId title="区域1_1" rangeCreator="" othersAccessPermission="edit"/>
  </rangeList>
  <rangeList sheetStid="16" master="">
    <arrUserId title="区域1_1" rangeCreator="" othersAccessPermission="edit"/>
  </rangeList>
  <rangeList sheetStid="17" master=""/>
  <rangeList sheetStid="38" master=""/>
  <rangeList sheetStid="39" master=""/>
  <rangeList sheetStid="18" master=""/>
  <rangeList sheetStid="40" master=""/>
  <rangeList sheetStid="41" master=""/>
  <rangeList sheetStid="19" master=""/>
  <rangeList sheetStid="23" master=""/>
  <rangeList sheetStid="24" master=""/>
  <rangeList sheetStid="29" master=""/>
  <rangeList sheetStid="30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1.2023年高新区一般公共预算收支情况总表</vt:lpstr>
      <vt:lpstr>2.2023年高新区一般公共预算收支平衡表</vt:lpstr>
      <vt:lpstr>3.2024年高新区一般公共预算收入执行情况表</vt:lpstr>
      <vt:lpstr>4.2023年高新区一般公共预算支出预算表</vt:lpstr>
      <vt:lpstr>5.2024年高新区一般公共预算支出预算总表</vt:lpstr>
      <vt:lpstr>6.2023年高新区一般公共预算支出预算明细表</vt:lpstr>
      <vt:lpstr>7.2024年高新区一般公共预算基本支出预算</vt:lpstr>
      <vt:lpstr>8.2024年市对高新区税收返还和转移支付预算表</vt:lpstr>
      <vt:lpstr>9.2024年高新区一般公共预算“三公”经费预算汇总表</vt:lpstr>
      <vt:lpstr>10.2023年市对高新区税收返还和转移支付预算表</vt:lpstr>
      <vt:lpstr>11.2024年高新区基本建设支出预算表</vt:lpstr>
      <vt:lpstr>12.2023年和2024年高新区政府一般债务余额情况表</vt:lpstr>
      <vt:lpstr>13.2023年和2024年政府一般债务 分地区限额余额情况</vt:lpstr>
      <vt:lpstr>14.2024年高新区政府性基金收支预算总表</vt:lpstr>
      <vt:lpstr>15.2023年高新区基金收支预算平衡表</vt:lpstr>
      <vt:lpstr>16.2024年高新区政府性基金收入预算表</vt:lpstr>
      <vt:lpstr>17.2024年高新区政府性基金支出预算表</vt:lpstr>
      <vt:lpstr>18.2024年高新区政府性基金支出预算明细表</vt:lpstr>
      <vt:lpstr>19.2023年市对高新区政府性基金转移支付预算表</vt:lpstr>
      <vt:lpstr>20.2023年市高新区政府性基金转移支付预算表（分地区）</vt:lpstr>
      <vt:lpstr>21.2023年和2024年高新区政府专项债务余额情况表</vt:lpstr>
      <vt:lpstr>22.2023年和2024年政府专项债务 分地区限额余额情况表</vt:lpstr>
      <vt:lpstr>23.2024年高新区国有资本经营收支预算总表</vt:lpstr>
      <vt:lpstr>24.2024年高新区国有资本经营收支预算平衡表</vt:lpstr>
      <vt:lpstr>25.2024年高新区国有资本收入预算表</vt:lpstr>
      <vt:lpstr>26.2024年高新区国有资本支出预算表</vt:lpstr>
      <vt:lpstr>27.2024年高新区社会保险基金收支预算总表</vt:lpstr>
      <vt:lpstr>28.2024年高新区社会保险基金结余预算表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张小婧 </cp:lastModifiedBy>
  <cp:revision>0</cp:revision>
  <dcterms:created xsi:type="dcterms:W3CDTF">2024-01-08T09:12:00Z</dcterms:created>
  <cp:lastPrinted>2024-01-19T11:44:00Z</cp:lastPrinted>
  <dcterms:modified xsi:type="dcterms:W3CDTF">2024-02-23T01:06:53Z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1B3D6A10D8E44F58954E599A680F5A88_13</vt:lpwstr>
  </property>
  <property fmtid="{D5CDD505-2E9C-101B-9397-08002B2CF9AE}" pid="3" name="KSOProductBuildVer">
    <vt:lpwstr>2052-12.1.0.16250</vt:lpwstr>
  </property>
</Properties>
</file>